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carnet-my.sharepoint.com/personal/ivanka_zima_skole_hr/Documents/FIN 2024/FIN 4 - 2024/RKPFI/"/>
    </mc:Choice>
  </mc:AlternateContent>
  <xr:revisionPtr revIDLastSave="149" documentId="13_ncr:1_{7791D09B-7B05-482A-84D0-DA5D4275B094}" xr6:coauthVersionLast="47" xr6:coauthVersionMax="47" xr10:uidLastSave="{A0466A80-567F-4ED1-B69F-B4E285940771}"/>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s="1"/>
  <c r="H301" i="9"/>
  <c r="G301" i="9"/>
  <c r="F301" i="9"/>
  <c r="H300" i="9"/>
  <c r="G300" i="9"/>
  <c r="E300" i="9" s="1"/>
  <c r="B300" i="9" s="1"/>
  <c r="F300" i="9"/>
  <c r="H299" i="9"/>
  <c r="E299" i="9" s="1"/>
  <c r="B299" i="9" s="1"/>
  <c r="G299" i="9"/>
  <c r="F299" i="9"/>
  <c r="H298" i="9"/>
  <c r="E298" i="9" s="1"/>
  <c r="B298" i="9" s="1"/>
  <c r="G298" i="9"/>
  <c r="F298" i="9"/>
  <c r="H297" i="9"/>
  <c r="E297" i="9" s="1"/>
  <c r="G297" i="9"/>
  <c r="F297" i="9"/>
  <c r="H296" i="9"/>
  <c r="G296" i="9"/>
  <c r="E296" i="9" s="1"/>
  <c r="B296" i="9" s="1"/>
  <c r="F296" i="9"/>
  <c r="H295" i="9"/>
  <c r="E295" i="9" s="1"/>
  <c r="B295" i="9" s="1"/>
  <c r="G295" i="9"/>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E262" i="9"/>
  <c r="B262" i="9" s="1"/>
  <c r="M261" i="9"/>
  <c r="L261" i="9"/>
  <c r="F261" i="9" s="1"/>
  <c r="B261" i="9" s="1"/>
  <c r="E261" i="9"/>
  <c r="M260" i="9"/>
  <c r="L260" i="9"/>
  <c r="E260" i="9"/>
  <c r="M259" i="9"/>
  <c r="L259" i="9"/>
  <c r="F259" i="9"/>
  <c r="E259" i="9"/>
  <c r="B259" i="9" s="1"/>
  <c r="M258" i="9"/>
  <c r="L258" i="9"/>
  <c r="F258" i="9"/>
  <c r="B258" i="9" s="1"/>
  <c r="E258" i="9"/>
  <c r="M257" i="9"/>
  <c r="L257" i="9"/>
  <c r="F257" i="9" s="1"/>
  <c r="B257" i="9" s="1"/>
  <c r="E257" i="9"/>
  <c r="M256" i="9"/>
  <c r="L256" i="9"/>
  <c r="F256" i="9" s="1"/>
  <c r="E256" i="9"/>
  <c r="B256" i="9"/>
  <c r="M255" i="9"/>
  <c r="L255" i="9"/>
  <c r="F255" i="9"/>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L248" i="9"/>
  <c r="F248" i="9" s="1"/>
  <c r="B248" i="9" s="1"/>
  <c r="E248" i="9"/>
  <c r="M247" i="9"/>
  <c r="L247" i="9"/>
  <c r="F247" i="9"/>
  <c r="E247" i="9"/>
  <c r="B247" i="9" s="1"/>
  <c r="M246" i="9"/>
  <c r="L246" i="9"/>
  <c r="F246" i="9"/>
  <c r="B246" i="9" s="1"/>
  <c r="E246" i="9"/>
  <c r="M245" i="9"/>
  <c r="L245" i="9"/>
  <c r="F245" i="9" s="1"/>
  <c r="B245" i="9" s="1"/>
  <c r="E245" i="9"/>
  <c r="M244" i="9"/>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L224" i="9"/>
  <c r="E224" i="9"/>
  <c r="B224" i="9"/>
  <c r="M223" i="9"/>
  <c r="L223" i="9"/>
  <c r="F223" i="9"/>
  <c r="E223" i="9"/>
  <c r="B223" i="9" s="1"/>
  <c r="M222" i="9"/>
  <c r="L222" i="9"/>
  <c r="F222" i="9"/>
  <c r="B222" i="9" s="1"/>
  <c r="E222" i="9"/>
  <c r="M221" i="9"/>
  <c r="L221" i="9"/>
  <c r="E221" i="9"/>
  <c r="M220" i="9"/>
  <c r="L220" i="9"/>
  <c r="E220" i="9"/>
  <c r="M219" i="9"/>
  <c r="F219" i="9" s="1"/>
  <c r="L219" i="9"/>
  <c r="E219" i="9"/>
  <c r="M218" i="9"/>
  <c r="F218" i="9" s="1"/>
  <c r="B218" i="9" s="1"/>
  <c r="L218" i="9"/>
  <c r="E218" i="9"/>
  <c r="M217" i="9"/>
  <c r="L217" i="9"/>
  <c r="E217" i="9"/>
  <c r="M216" i="9"/>
  <c r="L216" i="9"/>
  <c r="F216" i="9" s="1"/>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F32" i="9"/>
  <c r="H31" i="9"/>
  <c r="G31" i="9"/>
  <c r="F31" i="9"/>
  <c r="H30" i="9"/>
  <c r="G30" i="9"/>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F23" i="9"/>
  <c r="H22" i="9"/>
  <c r="G22" i="9"/>
  <c r="E22" i="9" s="1"/>
  <c r="B22" i="9" s="1"/>
  <c r="F22" i="9"/>
  <c r="F21" i="9"/>
  <c r="F4" i="9"/>
  <c r="O3" i="9"/>
  <c r="G275" i="9" s="1"/>
  <c r="E275" i="9" s="1"/>
  <c r="B275" i="9" s="1"/>
  <c r="I3" i="9"/>
  <c r="H3" i="9"/>
  <c r="G3" i="9"/>
  <c r="D101" i="8"/>
  <c r="I36" i="3" s="1"/>
  <c r="D95" i="8"/>
  <c r="D90" i="8"/>
  <c r="D85" i="8"/>
  <c r="D80" i="8"/>
  <c r="D75" i="8"/>
  <c r="D70" i="8"/>
  <c r="D65" i="8"/>
  <c r="D60" i="8"/>
  <c r="D55" i="8"/>
  <c r="D50" i="8"/>
  <c r="D44" i="8"/>
  <c r="C1519" i="1" s="1"/>
  <c r="D36" i="8"/>
  <c r="D26" i="8"/>
  <c r="D24" i="8" s="1"/>
  <c r="C1499" i="1" s="1"/>
  <c r="H1499" i="1" s="1"/>
  <c r="D18" i="8"/>
  <c r="D8" i="8"/>
  <c r="D6" i="8" s="1"/>
  <c r="C1481" i="1" s="1"/>
  <c r="E44" i="7"/>
  <c r="D44" i="7"/>
  <c r="E39" i="7"/>
  <c r="D39" i="7"/>
  <c r="D38" i="7" s="1"/>
  <c r="E38" i="7"/>
  <c r="E30" i="7"/>
  <c r="D30" i="7"/>
  <c r="D22" i="7" s="1"/>
  <c r="C1453" i="1" s="1"/>
  <c r="E23" i="7"/>
  <c r="E22" i="7"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D250" i="5"/>
  <c r="F249" i="5"/>
  <c r="F248" i="5"/>
  <c r="F247" i="5"/>
  <c r="E246" i="5"/>
  <c r="D246" i="5"/>
  <c r="F246" i="5" s="1"/>
  <c r="D245" i="5"/>
  <c r="F244" i="5"/>
  <c r="F243" i="5"/>
  <c r="E242" i="5"/>
  <c r="D242" i="5"/>
  <c r="F242" i="5" s="1"/>
  <c r="F241" i="5"/>
  <c r="F240" i="5"/>
  <c r="E239" i="5"/>
  <c r="E238" i="5" s="1"/>
  <c r="D239" i="5"/>
  <c r="D238" i="5"/>
  <c r="D237" i="5" s="1"/>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D206" i="5" s="1"/>
  <c r="G311" i="9"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154" i="1" s="1"/>
  <c r="H1154" i="1" s="1"/>
  <c r="D180" i="5"/>
  <c r="D177"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F79" i="5"/>
  <c r="E79" i="5"/>
  <c r="E78" i="5" s="1"/>
  <c r="D1056" i="1" s="1"/>
  <c r="D79" i="5"/>
  <c r="D78" i="5"/>
  <c r="F77" i="5"/>
  <c r="F76" i="5"/>
  <c r="F75" i="5"/>
  <c r="F74" i="5"/>
  <c r="F73" i="5"/>
  <c r="F72" i="5"/>
  <c r="F71" i="5"/>
  <c r="E70" i="5"/>
  <c r="E69" i="5" s="1"/>
  <c r="D1047" i="1" s="1"/>
  <c r="D70" i="5"/>
  <c r="D69" i="5" s="1"/>
  <c r="F67" i="5"/>
  <c r="F66" i="5"/>
  <c r="F65" i="5"/>
  <c r="F64" i="5"/>
  <c r="E63" i="5"/>
  <c r="D63" i="5"/>
  <c r="F63" i="5" s="1"/>
  <c r="F62" i="5"/>
  <c r="F61" i="5"/>
  <c r="F60" i="5"/>
  <c r="F59" i="5"/>
  <c r="F58" i="5"/>
  <c r="F57" i="5"/>
  <c r="E56" i="5"/>
  <c r="D1034" i="1" s="1"/>
  <c r="D56" i="5"/>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F418" i="4" s="1"/>
  <c r="D418" i="4"/>
  <c r="E417" i="4"/>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D224" i="4"/>
  <c r="F224" i="4" s="1"/>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D163" i="4" s="1"/>
  <c r="F162" i="4"/>
  <c r="F161" i="4"/>
  <c r="F160" i="4"/>
  <c r="E159" i="4"/>
  <c r="D159" i="4"/>
  <c r="F159" i="4" s="1"/>
  <c r="F158" i="4"/>
  <c r="F157" i="4"/>
  <c r="F156" i="4"/>
  <c r="F155" i="4"/>
  <c r="F154" i="4"/>
  <c r="E153" i="4"/>
  <c r="E152" i="4" s="1"/>
  <c r="F152" i="4" s="1"/>
  <c r="D153" i="4"/>
  <c r="D152"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2" i="4"/>
  <c r="F131" i="4"/>
  <c r="F130" i="4"/>
  <c r="F129" i="4"/>
  <c r="F128" i="4"/>
  <c r="E128" i="4"/>
  <c r="D128" i="4"/>
  <c r="F127" i="4"/>
  <c r="F126" i="4"/>
  <c r="E125" i="4"/>
  <c r="E124" i="4" s="1"/>
  <c r="D125" i="4"/>
  <c r="F125" i="4" s="1"/>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G1577"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G1553" i="1"/>
  <c r="C1553" i="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G1523" i="1"/>
  <c r="C1523" i="1"/>
  <c r="H1523" i="1" s="1"/>
  <c r="C1522" i="1"/>
  <c r="H1521" i="1"/>
  <c r="C1521" i="1"/>
  <c r="G1521" i="1" s="1"/>
  <c r="H1520" i="1"/>
  <c r="G1520" i="1"/>
  <c r="C1520" i="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G1507" i="1"/>
  <c r="C1507" i="1"/>
  <c r="H1507" i="1" s="1"/>
  <c r="C1506" i="1"/>
  <c r="H1505" i="1"/>
  <c r="C1505" i="1"/>
  <c r="G1505" i="1" s="1"/>
  <c r="H1504" i="1"/>
  <c r="C1504" i="1"/>
  <c r="G1504" i="1" s="1"/>
  <c r="C1503" i="1"/>
  <c r="H1503" i="1" s="1"/>
  <c r="C1502" i="1"/>
  <c r="H1500" i="1"/>
  <c r="G1500" i="1"/>
  <c r="C1500" i="1"/>
  <c r="C1498" i="1"/>
  <c r="H1497" i="1"/>
  <c r="C1497" i="1"/>
  <c r="G1497" i="1" s="1"/>
  <c r="H1496" i="1"/>
  <c r="G1496" i="1"/>
  <c r="C1496" i="1"/>
  <c r="G1495" i="1"/>
  <c r="C1495" i="1"/>
  <c r="H1495" i="1" s="1"/>
  <c r="C1494" i="1"/>
  <c r="H1493" i="1"/>
  <c r="C1493" i="1"/>
  <c r="G1493" i="1" s="1"/>
  <c r="C1492" i="1"/>
  <c r="G1492" i="1" s="1"/>
  <c r="C1491" i="1"/>
  <c r="H1491" i="1" s="1"/>
  <c r="C1490" i="1"/>
  <c r="H1489" i="1"/>
  <c r="C1489" i="1"/>
  <c r="G1489" i="1" s="1"/>
  <c r="H1488" i="1"/>
  <c r="G1488" i="1"/>
  <c r="C1488" i="1"/>
  <c r="G1487" i="1"/>
  <c r="C1487" i="1"/>
  <c r="H1487" i="1" s="1"/>
  <c r="C1486" i="1"/>
  <c r="C1485" i="1"/>
  <c r="G1485" i="1" s="1"/>
  <c r="C1484" i="1"/>
  <c r="H1484" i="1" s="1"/>
  <c r="C1482" i="1"/>
  <c r="H1480" i="1"/>
  <c r="G1480" i="1"/>
  <c r="C1480" i="1"/>
  <c r="D1479" i="1"/>
  <c r="C1479" i="1"/>
  <c r="G1478" i="1"/>
  <c r="D1478" i="1"/>
  <c r="J1478" i="1" s="1"/>
  <c r="C1478" i="1"/>
  <c r="H1478" i="1" s="1"/>
  <c r="D1477" i="1"/>
  <c r="C1477" i="1"/>
  <c r="G1476" i="1"/>
  <c r="I1476" i="1" s="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G1469" i="1"/>
  <c r="D1469" i="1"/>
  <c r="C1469" i="1"/>
  <c r="H1469" i="1" s="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D1456" i="1"/>
  <c r="C1456" i="1"/>
  <c r="H1456" i="1" s="1"/>
  <c r="D1455" i="1"/>
  <c r="C1455" i="1"/>
  <c r="D1454" i="1"/>
  <c r="C1454" i="1"/>
  <c r="D1453" i="1"/>
  <c r="G1452" i="1"/>
  <c r="I1452" i="1" s="1"/>
  <c r="D1452" i="1"/>
  <c r="J1452" i="1" s="1"/>
  <c r="C1452" i="1"/>
  <c r="H1452" i="1" s="1"/>
  <c r="D1451" i="1"/>
  <c r="C1451" i="1"/>
  <c r="G1450" i="1"/>
  <c r="D1450" i="1"/>
  <c r="J1450" i="1" s="1"/>
  <c r="C1450" i="1"/>
  <c r="H1450" i="1" s="1"/>
  <c r="D1449" i="1"/>
  <c r="C1449" i="1"/>
  <c r="G1448" i="1"/>
  <c r="I1448" i="1" s="1"/>
  <c r="D1448" i="1"/>
  <c r="J1448" i="1" s="1"/>
  <c r="C1448" i="1"/>
  <c r="H1448" i="1" s="1"/>
  <c r="D1447" i="1"/>
  <c r="C1447" i="1"/>
  <c r="G1446" i="1"/>
  <c r="D1446" i="1"/>
  <c r="J1446" i="1" s="1"/>
  <c r="C1446" i="1"/>
  <c r="H1446" i="1" s="1"/>
  <c r="H1445" i="1"/>
  <c r="G1445" i="1"/>
  <c r="D1445" i="1"/>
  <c r="C1445" i="1"/>
  <c r="J1445" i="1" s="1"/>
  <c r="D1444" i="1"/>
  <c r="J1444" i="1" s="1"/>
  <c r="C1444" i="1"/>
  <c r="H1444" i="1" s="1"/>
  <c r="H1443" i="1"/>
  <c r="G1443" i="1"/>
  <c r="D1443" i="1"/>
  <c r="C1443" i="1"/>
  <c r="J1443" i="1" s="1"/>
  <c r="J1442" i="1"/>
  <c r="D1442" i="1"/>
  <c r="C1442" i="1"/>
  <c r="H1442" i="1" s="1"/>
  <c r="H1441" i="1"/>
  <c r="G1441" i="1"/>
  <c r="D1441" i="1"/>
  <c r="C1441" i="1"/>
  <c r="J1441" i="1" s="1"/>
  <c r="J1440" i="1"/>
  <c r="D1440" i="1"/>
  <c r="C1440" i="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D1414" i="1"/>
  <c r="G1414" i="1" s="1"/>
  <c r="C1414" i="1"/>
  <c r="H1413" i="1"/>
  <c r="G1413" i="1"/>
  <c r="D1413" i="1"/>
  <c r="C1413"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G1244" i="1"/>
  <c r="D1244" i="1"/>
  <c r="H1244" i="1" s="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D1237" i="1"/>
  <c r="H1237" i="1" s="1"/>
  <c r="C1237" i="1"/>
  <c r="H1236" i="1"/>
  <c r="G1236" i="1"/>
  <c r="D1236" i="1"/>
  <c r="C1236" i="1"/>
  <c r="H1235" i="1"/>
  <c r="G1235" i="1"/>
  <c r="D1235" i="1"/>
  <c r="C1235" i="1"/>
  <c r="D1234" i="1"/>
  <c r="G1234" i="1" s="1"/>
  <c r="C1234" i="1"/>
  <c r="D1233" i="1"/>
  <c r="H1233" i="1" s="1"/>
  <c r="C1233" i="1"/>
  <c r="H1232" i="1"/>
  <c r="G1232" i="1"/>
  <c r="D1232" i="1"/>
  <c r="C1232" i="1"/>
  <c r="D1231" i="1"/>
  <c r="H1231" i="1" s="1"/>
  <c r="C1231" i="1"/>
  <c r="D1230" i="1"/>
  <c r="H1230" i="1" s="1"/>
  <c r="C1230" i="1"/>
  <c r="H1229" i="1"/>
  <c r="D1229" i="1"/>
  <c r="G1229" i="1" s="1"/>
  <c r="C1229" i="1"/>
  <c r="H1228" i="1"/>
  <c r="G1228" i="1"/>
  <c r="D1228" i="1"/>
  <c r="C1228" i="1"/>
  <c r="C1227" i="1"/>
  <c r="H1226" i="1"/>
  <c r="D1226" i="1"/>
  <c r="G1226" i="1" s="1"/>
  <c r="C1226" i="1"/>
  <c r="H1225" i="1"/>
  <c r="D1225" i="1"/>
  <c r="G1225" i="1" s="1"/>
  <c r="C1225" i="1"/>
  <c r="H1224" i="1"/>
  <c r="D1224" i="1"/>
  <c r="G1224" i="1" s="1"/>
  <c r="C1224" i="1"/>
  <c r="D1223" i="1"/>
  <c r="G1223" i="1" s="1"/>
  <c r="C1223" i="1"/>
  <c r="C1222" i="1"/>
  <c r="H1221" i="1"/>
  <c r="G1221" i="1"/>
  <c r="D1221" i="1"/>
  <c r="C1221" i="1"/>
  <c r="H1220" i="1"/>
  <c r="G1220" i="1"/>
  <c r="D1220" i="1"/>
  <c r="C1220" i="1"/>
  <c r="H1219" i="1"/>
  <c r="G1219" i="1"/>
  <c r="D1219" i="1"/>
  <c r="C1219" i="1"/>
  <c r="H1218" i="1"/>
  <c r="G1218" i="1"/>
  <c r="D1218" i="1"/>
  <c r="C1218" i="1"/>
  <c r="D1217" i="1"/>
  <c r="H1217" i="1" s="1"/>
  <c r="C1217" i="1"/>
  <c r="D1216" i="1"/>
  <c r="H1216" i="1" s="1"/>
  <c r="C1216" i="1"/>
  <c r="D1215" i="1"/>
  <c r="H1215" i="1" s="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D1160" i="1"/>
  <c r="H1160" i="1" s="1"/>
  <c r="C1160" i="1"/>
  <c r="G1159" i="1"/>
  <c r="D1159" i="1"/>
  <c r="H1159" i="1" s="1"/>
  <c r="C1159" i="1"/>
  <c r="D1158" i="1"/>
  <c r="H1158" i="1" s="1"/>
  <c r="C1158" i="1"/>
  <c r="C1157" i="1"/>
  <c r="D1156" i="1"/>
  <c r="H1156" i="1" s="1"/>
  <c r="C1156" i="1"/>
  <c r="D1155" i="1"/>
  <c r="H1155" i="1" s="1"/>
  <c r="C1155" i="1"/>
  <c r="C1154" i="1"/>
  <c r="D1151" i="1"/>
  <c r="G1151" i="1" s="1"/>
  <c r="C1151" i="1"/>
  <c r="H1150" i="1"/>
  <c r="G1150" i="1"/>
  <c r="D1150" i="1"/>
  <c r="C1150" i="1"/>
  <c r="H1149" i="1"/>
  <c r="G1149" i="1"/>
  <c r="D1149" i="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G1048" i="1" s="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G1014" i="1" s="1"/>
  <c r="C1014" i="1"/>
  <c r="D1013" i="1"/>
  <c r="G1013" i="1" s="1"/>
  <c r="C1013" i="1"/>
  <c r="H1012" i="1"/>
  <c r="D1012" i="1"/>
  <c r="G1012" i="1" s="1"/>
  <c r="C1012" i="1"/>
  <c r="H1011" i="1"/>
  <c r="G1011" i="1"/>
  <c r="D1011" i="1"/>
  <c r="C1011" i="1"/>
  <c r="H1010" i="1"/>
  <c r="G1010" i="1"/>
  <c r="D1010" i="1"/>
  <c r="C1010" i="1"/>
  <c r="H1009" i="1"/>
  <c r="G1009" i="1"/>
  <c r="D1009" i="1"/>
  <c r="C1009" i="1"/>
  <c r="D1008" i="1"/>
  <c r="H1008" i="1" s="1"/>
  <c r="C1008" i="1"/>
  <c r="D1007" i="1"/>
  <c r="H1007" i="1" s="1"/>
  <c r="C1007" i="1"/>
  <c r="D1006" i="1"/>
  <c r="H1006" i="1" s="1"/>
  <c r="C1006" i="1"/>
  <c r="H1005" i="1"/>
  <c r="G1005" i="1"/>
  <c r="D1005" i="1"/>
  <c r="C1005" i="1"/>
  <c r="D1004" i="1"/>
  <c r="H1004" i="1" s="1"/>
  <c r="C1004" i="1"/>
  <c r="D1003" i="1"/>
  <c r="H1003" i="1" s="1"/>
  <c r="C1003" i="1"/>
  <c r="D1002" i="1"/>
  <c r="H1002" i="1" s="1"/>
  <c r="C1002" i="1"/>
  <c r="H1001" i="1"/>
  <c r="G1001" i="1"/>
  <c r="D1001" i="1"/>
  <c r="C1001" i="1"/>
  <c r="D1000" i="1"/>
  <c r="H1000" i="1" s="1"/>
  <c r="C1000" i="1"/>
  <c r="D999" i="1"/>
  <c r="H999" i="1" s="1"/>
  <c r="C999" i="1"/>
  <c r="H998" i="1"/>
  <c r="G998" i="1"/>
  <c r="D998" i="1"/>
  <c r="C998" i="1"/>
  <c r="C997" i="1"/>
  <c r="H996" i="1"/>
  <c r="G996" i="1"/>
  <c r="D996" i="1"/>
  <c r="C996" i="1"/>
  <c r="H995" i="1"/>
  <c r="G995" i="1"/>
  <c r="D995" i="1"/>
  <c r="C995" i="1"/>
  <c r="H994" i="1"/>
  <c r="G994" i="1"/>
  <c r="D994" i="1"/>
  <c r="C994" i="1"/>
  <c r="H993" i="1"/>
  <c r="G993" i="1"/>
  <c r="D993" i="1"/>
  <c r="C993" i="1"/>
  <c r="H992" i="1"/>
  <c r="D992" i="1"/>
  <c r="G992" i="1" s="1"/>
  <c r="C992" i="1"/>
  <c r="D991" i="1"/>
  <c r="G991" i="1" s="1"/>
  <c r="C991" i="1"/>
  <c r="C990" i="1"/>
  <c r="H989" i="1"/>
  <c r="G989" i="1"/>
  <c r="D989" i="1"/>
  <c r="C989" i="1"/>
  <c r="H988" i="1"/>
  <c r="G988" i="1"/>
  <c r="D988" i="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G687"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H644" i="1" s="1"/>
  <c r="C644" i="1"/>
  <c r="D643" i="1"/>
  <c r="H643" i="1" s="1"/>
  <c r="C643" i="1"/>
  <c r="H642" i="1"/>
  <c r="D642" i="1"/>
  <c r="G642" i="1" s="1"/>
  <c r="C642" i="1"/>
  <c r="H641" i="1"/>
  <c r="D641" i="1"/>
  <c r="G641" i="1" s="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D412" i="1"/>
  <c r="H412" i="1" s="1"/>
  <c r="C412"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D369" i="1"/>
  <c r="G369" i="1" s="1"/>
  <c r="C369" i="1"/>
  <c r="H368" i="1"/>
  <c r="G368" i="1"/>
  <c r="D368" i="1"/>
  <c r="C368" i="1"/>
  <c r="H367" i="1"/>
  <c r="D367" i="1"/>
  <c r="G367" i="1" s="1"/>
  <c r="C367" i="1"/>
  <c r="H366" i="1"/>
  <c r="D366" i="1"/>
  <c r="G366" i="1" s="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D292" i="1"/>
  <c r="G292" i="1" s="1"/>
  <c r="C292" i="1"/>
  <c r="H291" i="1"/>
  <c r="D291" i="1"/>
  <c r="G291" i="1" s="1"/>
  <c r="C291"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D188" i="1"/>
  <c r="G188" i="1" s="1"/>
  <c r="C188" i="1"/>
  <c r="D187" i="1"/>
  <c r="G187" i="1" s="1"/>
  <c r="C187" i="1"/>
  <c r="D186" i="1"/>
  <c r="H186" i="1" s="1"/>
  <c r="C186" i="1"/>
  <c r="H185" i="1"/>
  <c r="G185" i="1"/>
  <c r="D185" i="1"/>
  <c r="C185" i="1"/>
  <c r="C184" i="1"/>
  <c r="D183" i="1"/>
  <c r="H183" i="1" s="1"/>
  <c r="C183" i="1"/>
  <c r="D182" i="1"/>
  <c r="H182" i="1" s="1"/>
  <c r="C182" i="1"/>
  <c r="D181" i="1"/>
  <c r="H181" i="1" s="1"/>
  <c r="C181" i="1"/>
  <c r="H180" i="1"/>
  <c r="G180" i="1"/>
  <c r="D180" i="1"/>
  <c r="C180" i="1"/>
  <c r="H179" i="1"/>
  <c r="D179" i="1"/>
  <c r="G179" i="1" s="1"/>
  <c r="C179" i="1"/>
  <c r="H178" i="1"/>
  <c r="G178" i="1"/>
  <c r="D178" i="1"/>
  <c r="C178" i="1"/>
  <c r="D177" i="1"/>
  <c r="H177" i="1" s="1"/>
  <c r="C177" i="1"/>
  <c r="H176" i="1"/>
  <c r="D176" i="1"/>
  <c r="G176" i="1" s="1"/>
  <c r="C176" i="1"/>
  <c r="D175" i="1"/>
  <c r="H175" i="1" s="1"/>
  <c r="C175" i="1"/>
  <c r="D174" i="1"/>
  <c r="H174" i="1" s="1"/>
  <c r="C174" i="1"/>
  <c r="C173" i="1"/>
  <c r="H172" i="1"/>
  <c r="D172" i="1"/>
  <c r="G172" i="1" s="1"/>
  <c r="C172" i="1"/>
  <c r="H171" i="1"/>
  <c r="G171" i="1"/>
  <c r="D171" i="1"/>
  <c r="C171" i="1"/>
  <c r="D170" i="1"/>
  <c r="H170" i="1" s="1"/>
  <c r="C170" i="1"/>
  <c r="D169" i="1"/>
  <c r="H169" i="1" s="1"/>
  <c r="C169" i="1"/>
  <c r="H168" i="1"/>
  <c r="D168" i="1"/>
  <c r="G168" i="1" s="1"/>
  <c r="C168" i="1"/>
  <c r="H167" i="1"/>
  <c r="D167" i="1"/>
  <c r="G167" i="1" s="1"/>
  <c r="C167" i="1"/>
  <c r="H166" i="1"/>
  <c r="D166" i="1"/>
  <c r="G166" i="1" s="1"/>
  <c r="C166" i="1"/>
  <c r="C165" i="1"/>
  <c r="H164" i="1"/>
  <c r="G164" i="1"/>
  <c r="D164" i="1"/>
  <c r="C164" i="1"/>
  <c r="D163" i="1"/>
  <c r="H163" i="1" s="1"/>
  <c r="C163" i="1"/>
  <c r="D162" i="1"/>
  <c r="H162" i="1" s="1"/>
  <c r="C162" i="1"/>
  <c r="H161" i="1"/>
  <c r="G161" i="1"/>
  <c r="D161" i="1"/>
  <c r="C161"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G130" i="1" s="1"/>
  <c r="C130"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01" i="9" l="1"/>
  <c r="B301" i="9" s="1"/>
  <c r="J1456" i="1"/>
  <c r="G1456" i="1"/>
  <c r="F215" i="9"/>
  <c r="B215" i="9" s="1"/>
  <c r="E303" i="9"/>
  <c r="B303" i="9" s="1"/>
  <c r="D1157" i="1"/>
  <c r="H1157" i="1" s="1"/>
  <c r="G1158" i="1"/>
  <c r="G1215" i="1"/>
  <c r="G1216" i="1"/>
  <c r="G1217" i="1"/>
  <c r="F239" i="5"/>
  <c r="G1237" i="1"/>
  <c r="H1234" i="1"/>
  <c r="G1233" i="1"/>
  <c r="G1231" i="1"/>
  <c r="G1230" i="1"/>
  <c r="G1227" i="1"/>
  <c r="H1227" i="1"/>
  <c r="H1223" i="1"/>
  <c r="G289" i="1"/>
  <c r="D149" i="1"/>
  <c r="H149" i="1" s="1"/>
  <c r="F153" i="4"/>
  <c r="E33" i="9"/>
  <c r="B33" i="9" s="1"/>
  <c r="E294" i="9"/>
  <c r="B294" i="9" s="1"/>
  <c r="H1414" i="1"/>
  <c r="C1576" i="1"/>
  <c r="H1576" i="1" s="1"/>
  <c r="H1577" i="1"/>
  <c r="E32" i="9"/>
  <c r="B32" i="9" s="1"/>
  <c r="G1576" i="1"/>
  <c r="H1519" i="1"/>
  <c r="G1519" i="1"/>
  <c r="H1509" i="1"/>
  <c r="G1491" i="1"/>
  <c r="H1492" i="1"/>
  <c r="C1501" i="1"/>
  <c r="G1501" i="1" s="1"/>
  <c r="G1503" i="1"/>
  <c r="G1499" i="1"/>
  <c r="H1485" i="1"/>
  <c r="G1481" i="1"/>
  <c r="H1481" i="1"/>
  <c r="G1484" i="1"/>
  <c r="C1483" i="1"/>
  <c r="D1412" i="1"/>
  <c r="E114" i="6"/>
  <c r="E141" i="6" s="1"/>
  <c r="H1278" i="1"/>
  <c r="E293" i="9"/>
  <c r="B293" i="9" s="1"/>
  <c r="G1264" i="1"/>
  <c r="G1263" i="1"/>
  <c r="E286" i="9"/>
  <c r="B286" i="9" s="1"/>
  <c r="G1240" i="1"/>
  <c r="G1166" i="1"/>
  <c r="G1157" i="1"/>
  <c r="G1160" i="1"/>
  <c r="G1156" i="1"/>
  <c r="G1155" i="1"/>
  <c r="G1154" i="1"/>
  <c r="G1148" i="1"/>
  <c r="H1151" i="1"/>
  <c r="F170" i="5"/>
  <c r="G1056" i="1"/>
  <c r="H1056" i="1"/>
  <c r="F78" i="5"/>
  <c r="H1047" i="1"/>
  <c r="G1047" i="1"/>
  <c r="G1050" i="1"/>
  <c r="H1048" i="1"/>
  <c r="F70" i="5"/>
  <c r="H1034" i="1"/>
  <c r="G1034" i="1"/>
  <c r="F56" i="5"/>
  <c r="H1030" i="1"/>
  <c r="G1030" i="1"/>
  <c r="H1013" i="1"/>
  <c r="G1007" i="1"/>
  <c r="G1008" i="1"/>
  <c r="G1006" i="1"/>
  <c r="G1004" i="1"/>
  <c r="G1003" i="1"/>
  <c r="G1002" i="1"/>
  <c r="G1000" i="1"/>
  <c r="G999" i="1"/>
  <c r="E12" i="5"/>
  <c r="E7" i="5" s="1"/>
  <c r="D985" i="1" s="1"/>
  <c r="D997" i="1"/>
  <c r="H991" i="1"/>
  <c r="G986" i="1"/>
  <c r="G987" i="1"/>
  <c r="B219" i="9"/>
  <c r="E43" i="9"/>
  <c r="B43" i="9" s="1"/>
  <c r="E34" i="9"/>
  <c r="B34" i="9" s="1"/>
  <c r="E31" i="9"/>
  <c r="B31" i="9" s="1"/>
  <c r="E23" i="9"/>
  <c r="B23" i="9" s="1"/>
  <c r="E27" i="9"/>
  <c r="B27" i="9" s="1"/>
  <c r="F217" i="9"/>
  <c r="B217" i="9" s="1"/>
  <c r="E288" i="9"/>
  <c r="B288" i="9" s="1"/>
  <c r="E287" i="9"/>
  <c r="B287" i="9" s="1"/>
  <c r="G644" i="1"/>
  <c r="G643" i="1"/>
  <c r="D645" i="1"/>
  <c r="D364" i="1"/>
  <c r="E363" i="4"/>
  <c r="D358" i="1" s="1"/>
  <c r="G290" i="1"/>
  <c r="G413" i="1"/>
  <c r="G412" i="1"/>
  <c r="H411" i="1"/>
  <c r="E643" i="4"/>
  <c r="D637" i="1" s="1"/>
  <c r="E273" i="9"/>
  <c r="B273" i="9" s="1"/>
  <c r="G260" i="1"/>
  <c r="H260" i="1"/>
  <c r="H262" i="1"/>
  <c r="F264" i="4"/>
  <c r="E263" i="4"/>
  <c r="D259" i="1" s="1"/>
  <c r="D206" i="1"/>
  <c r="E196" i="4"/>
  <c r="D192" i="1" s="1"/>
  <c r="G207" i="1"/>
  <c r="G191" i="1"/>
  <c r="H188" i="1"/>
  <c r="H187" i="1"/>
  <c r="G184" i="1"/>
  <c r="G186" i="1"/>
  <c r="F188" i="4"/>
  <c r="G183" i="1"/>
  <c r="G182" i="1"/>
  <c r="F221" i="9"/>
  <c r="B221" i="9" s="1"/>
  <c r="G181" i="1"/>
  <c r="D173" i="1"/>
  <c r="H173" i="1" s="1"/>
  <c r="E42" i="9"/>
  <c r="B42" i="9" s="1"/>
  <c r="G177" i="1"/>
  <c r="G175" i="1"/>
  <c r="G173" i="1"/>
  <c r="G174" i="1"/>
  <c r="G170" i="1"/>
  <c r="G169" i="1"/>
  <c r="F169" i="4"/>
  <c r="H165" i="1"/>
  <c r="E163" i="4"/>
  <c r="D159" i="1" s="1"/>
  <c r="H159" i="1" s="1"/>
  <c r="G163" i="1"/>
  <c r="G162" i="1"/>
  <c r="F164" i="4"/>
  <c r="D160" i="1"/>
  <c r="D148" i="1"/>
  <c r="H148" i="1" s="1"/>
  <c r="G148" i="1"/>
  <c r="G149" i="1"/>
  <c r="G150" i="1"/>
  <c r="G131" i="1"/>
  <c r="H130" i="1"/>
  <c r="G123" i="1"/>
  <c r="G121" i="1"/>
  <c r="G122" i="1"/>
  <c r="G108" i="1"/>
  <c r="G113" i="1"/>
  <c r="E106" i="4"/>
  <c r="D102" i="1" s="1"/>
  <c r="E38" i="9"/>
  <c r="B38" i="9" s="1"/>
  <c r="E50" i="4"/>
  <c r="D46" i="1" s="1"/>
  <c r="G66" i="1"/>
  <c r="G64" i="1"/>
  <c r="E30" i="9"/>
  <c r="B30" i="9" s="1"/>
  <c r="H1453" i="1"/>
  <c r="G1453" i="1"/>
  <c r="H1455" i="1"/>
  <c r="G1455" i="1"/>
  <c r="I1455" i="1" s="1"/>
  <c r="J1455" i="1"/>
  <c r="H1459" i="1"/>
  <c r="G1459" i="1"/>
  <c r="I1459" i="1" s="1"/>
  <c r="J1459" i="1"/>
  <c r="H1554" i="1"/>
  <c r="G1554" i="1"/>
  <c r="I1446" i="1"/>
  <c r="I1450" i="1"/>
  <c r="I1456" i="1"/>
  <c r="I1460" i="1"/>
  <c r="I1463" i="1"/>
  <c r="I1467" i="1"/>
  <c r="I1471" i="1"/>
  <c r="H1477" i="1"/>
  <c r="G1477" i="1"/>
  <c r="I1477" i="1" s="1"/>
  <c r="J1477" i="1"/>
  <c r="H1522" i="1"/>
  <c r="G1522" i="1"/>
  <c r="H1449" i="1"/>
  <c r="G1449" i="1"/>
  <c r="I1449" i="1" s="1"/>
  <c r="J1449" i="1"/>
  <c r="H1462" i="1"/>
  <c r="G1462" i="1"/>
  <c r="I1462" i="1" s="1"/>
  <c r="J1462" i="1"/>
  <c r="H1466" i="1"/>
  <c r="G1466" i="1"/>
  <c r="J1466" i="1"/>
  <c r="H1474" i="1"/>
  <c r="G1474" i="1"/>
  <c r="J1474" i="1"/>
  <c r="H1440" i="1"/>
  <c r="I1443" i="1"/>
  <c r="H1447" i="1"/>
  <c r="G1447" i="1"/>
  <c r="I1447" i="1" s="1"/>
  <c r="J1447" i="1"/>
  <c r="H1451" i="1"/>
  <c r="G1451" i="1"/>
  <c r="J1451" i="1"/>
  <c r="H1454" i="1"/>
  <c r="G1454" i="1"/>
  <c r="H1457" i="1"/>
  <c r="G1457" i="1"/>
  <c r="J1457" i="1"/>
  <c r="H1461" i="1"/>
  <c r="G1461" i="1"/>
  <c r="H1464" i="1"/>
  <c r="G1464" i="1"/>
  <c r="J1464" i="1"/>
  <c r="H1468" i="1"/>
  <c r="G1468" i="1"/>
  <c r="J1468" i="1"/>
  <c r="H1472" i="1"/>
  <c r="G1472" i="1"/>
  <c r="J1472" i="1"/>
  <c r="I1478" i="1"/>
  <c r="I1441" i="1"/>
  <c r="H1479" i="1"/>
  <c r="G1479" i="1"/>
  <c r="J1479" i="1"/>
  <c r="H1482" i="1"/>
  <c r="G1482" i="1"/>
  <c r="H1486" i="1"/>
  <c r="G1486" i="1"/>
  <c r="H1490" i="1"/>
  <c r="G1490" i="1"/>
  <c r="H1494" i="1"/>
  <c r="G1494" i="1"/>
  <c r="H1498" i="1"/>
  <c r="G1498" i="1"/>
  <c r="H1502" i="1"/>
  <c r="G1502" i="1"/>
  <c r="H1506" i="1"/>
  <c r="G1506" i="1"/>
  <c r="H1510" i="1"/>
  <c r="G1510" i="1"/>
  <c r="H1514" i="1"/>
  <c r="G1514" i="1"/>
  <c r="H1526" i="1"/>
  <c r="G1526" i="1"/>
  <c r="H1530" i="1"/>
  <c r="G1530" i="1"/>
  <c r="H1534" i="1"/>
  <c r="G1534" i="1"/>
  <c r="H1538" i="1"/>
  <c r="G1538" i="1"/>
  <c r="H1542" i="1"/>
  <c r="G1542" i="1"/>
  <c r="H1546" i="1"/>
  <c r="G1546" i="1"/>
  <c r="H1550" i="1"/>
  <c r="G1550" i="1"/>
  <c r="E6" i="4"/>
  <c r="D3" i="1"/>
  <c r="G1440" i="1"/>
  <c r="I1440" i="1" s="1"/>
  <c r="G1442" i="1"/>
  <c r="I1442" i="1" s="1"/>
  <c r="G1444" i="1"/>
  <c r="I1444" i="1" s="1"/>
  <c r="H1558" i="1"/>
  <c r="G1558" i="1"/>
  <c r="H1562" i="1"/>
  <c r="G1562" i="1"/>
  <c r="H1566" i="1"/>
  <c r="G1566" i="1"/>
  <c r="H1570" i="1"/>
  <c r="G1570" i="1"/>
  <c r="H1574" i="1"/>
  <c r="G1574" i="1"/>
  <c r="H1578" i="1"/>
  <c r="G1578" i="1"/>
  <c r="I20" i="3"/>
  <c r="H23" i="3"/>
  <c r="D50" i="4"/>
  <c r="D106" i="4"/>
  <c r="F134" i="4"/>
  <c r="D133" i="4"/>
  <c r="D7" i="4"/>
  <c r="F40" i="4"/>
  <c r="G308" i="9"/>
  <c r="F177" i="5"/>
  <c r="I24" i="3"/>
  <c r="H308" i="9"/>
  <c r="E176" i="5"/>
  <c r="H30" i="3"/>
  <c r="D5" i="7"/>
  <c r="D215" i="4"/>
  <c r="E252" i="4"/>
  <c r="D248" i="1" s="1"/>
  <c r="D363" i="4"/>
  <c r="D396" i="4"/>
  <c r="E644" i="4"/>
  <c r="D638" i="1" s="1"/>
  <c r="D472" i="4"/>
  <c r="E484" i="4"/>
  <c r="D478" i="1" s="1"/>
  <c r="D529" i="4"/>
  <c r="D567" i="4"/>
  <c r="D593" i="4"/>
  <c r="D7" i="5"/>
  <c r="F69" i="5"/>
  <c r="D87" i="5"/>
  <c r="F88" i="5"/>
  <c r="D118" i="5"/>
  <c r="D42" i="8"/>
  <c r="D49" i="8"/>
  <c r="D124" i="4"/>
  <c r="G21" i="9"/>
  <c r="H21" i="9"/>
  <c r="D196" i="4"/>
  <c r="D252" i="4"/>
  <c r="D263" i="4"/>
  <c r="D643" i="4"/>
  <c r="F416" i="4"/>
  <c r="F417" i="4"/>
  <c r="D459" i="4"/>
  <c r="D484" i="4"/>
  <c r="E87" i="5"/>
  <c r="D1065" i="1" s="1"/>
  <c r="D190" i="5"/>
  <c r="D176" i="5" s="1"/>
  <c r="F207" i="5"/>
  <c r="E245" i="5"/>
  <c r="D35" i="6"/>
  <c r="F36" i="6"/>
  <c r="F122" i="6"/>
  <c r="D114" i="6"/>
  <c r="E5" i="7"/>
  <c r="E224" i="4"/>
  <c r="D220" i="1" s="1"/>
  <c r="D299" i="4"/>
  <c r="E311" i="4"/>
  <c r="D306" i="1" s="1"/>
  <c r="D515" i="4"/>
  <c r="F530" i="4"/>
  <c r="F594" i="4"/>
  <c r="D625" i="4"/>
  <c r="F180" i="5"/>
  <c r="F206" i="5"/>
  <c r="F5" i="6"/>
  <c r="H291" i="9"/>
  <c r="E291" i="9" s="1"/>
  <c r="B291" i="9" s="1"/>
  <c r="E146" i="5"/>
  <c r="E311" i="9"/>
  <c r="B311" i="9" s="1"/>
  <c r="F238" i="5"/>
  <c r="D129" i="6"/>
  <c r="F130" i="6"/>
  <c r="B75" i="9"/>
  <c r="B83" i="9"/>
  <c r="B91" i="9"/>
  <c r="B99" i="9"/>
  <c r="B107" i="9"/>
  <c r="B115" i="9"/>
  <c r="B123" i="9"/>
  <c r="B131" i="9"/>
  <c r="B139" i="9"/>
  <c r="B151" i="9"/>
  <c r="B159" i="9"/>
  <c r="H165" i="9"/>
  <c r="G195" i="9"/>
  <c r="E195" i="9" s="1"/>
  <c r="B195" i="9" s="1"/>
  <c r="G203" i="9"/>
  <c r="E203" i="9" s="1"/>
  <c r="B203" i="9" s="1"/>
  <c r="G211" i="9"/>
  <c r="E211" i="9" s="1"/>
  <c r="B211" i="9" s="1"/>
  <c r="E143" i="9"/>
  <c r="B143" i="9" s="1"/>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L213" i="9"/>
  <c r="G210" i="9"/>
  <c r="E210" i="9" s="1"/>
  <c r="B210" i="9" s="1"/>
  <c r="G206" i="9"/>
  <c r="E206" i="9" s="1"/>
  <c r="B206" i="9" s="1"/>
  <c r="G202" i="9"/>
  <c r="E202" i="9" s="1"/>
  <c r="B202" i="9" s="1"/>
  <c r="G198" i="9"/>
  <c r="E198" i="9" s="1"/>
  <c r="B198" i="9" s="1"/>
  <c r="G194" i="9"/>
  <c r="E194" i="9" s="1"/>
  <c r="B194" i="9" s="1"/>
  <c r="H166" i="9"/>
  <c r="G212" i="9"/>
  <c r="E212" i="9" s="1"/>
  <c r="B212" i="9" s="1"/>
  <c r="G208" i="9"/>
  <c r="E208" i="9" s="1"/>
  <c r="B208" i="9" s="1"/>
  <c r="G204" i="9"/>
  <c r="E204" i="9" s="1"/>
  <c r="B204" i="9" s="1"/>
  <c r="G200" i="9"/>
  <c r="E200" i="9" s="1"/>
  <c r="B200" i="9" s="1"/>
  <c r="G196" i="9"/>
  <c r="E196" i="9" s="1"/>
  <c r="B196" i="9" s="1"/>
  <c r="L192" i="9"/>
  <c r="F192" i="9" s="1"/>
  <c r="G165" i="9"/>
  <c r="G164" i="9"/>
  <c r="E164" i="9" s="1"/>
  <c r="B164" i="9" s="1"/>
  <c r="G163" i="9"/>
  <c r="E163" i="9" s="1"/>
  <c r="B163" i="9" s="1"/>
  <c r="G162" i="9"/>
  <c r="E162" i="9" s="1"/>
  <c r="B162" i="9" s="1"/>
  <c r="G161" i="9"/>
  <c r="E161" i="9" s="1"/>
  <c r="B161" i="9" s="1"/>
  <c r="G209" i="9"/>
  <c r="E209" i="9" s="1"/>
  <c r="B209" i="9" s="1"/>
  <c r="G205" i="9"/>
  <c r="E205" i="9" s="1"/>
  <c r="B205" i="9" s="1"/>
  <c r="G201" i="9"/>
  <c r="E201" i="9" s="1"/>
  <c r="B201" i="9" s="1"/>
  <c r="G197" i="9"/>
  <c r="E197" i="9" s="1"/>
  <c r="B197" i="9" s="1"/>
  <c r="G193" i="9"/>
  <c r="E193" i="9" s="1"/>
  <c r="B193" i="9" s="1"/>
  <c r="I10" i="9"/>
  <c r="B71" i="9"/>
  <c r="B79" i="9"/>
  <c r="B87" i="9"/>
  <c r="B95" i="9"/>
  <c r="B103" i="9"/>
  <c r="B111" i="9"/>
  <c r="B119" i="9"/>
  <c r="B127" i="9"/>
  <c r="B135" i="9"/>
  <c r="B147" i="9"/>
  <c r="B155" i="9"/>
  <c r="G166" i="9"/>
  <c r="E166" i="9" s="1"/>
  <c r="B166" i="9" s="1"/>
  <c r="G199" i="9"/>
  <c r="E199" i="9" s="1"/>
  <c r="B199" i="9" s="1"/>
  <c r="G207" i="9"/>
  <c r="E207" i="9" s="1"/>
  <c r="B207" i="9" s="1"/>
  <c r="B297" i="9"/>
  <c r="F220" i="9"/>
  <c r="B220" i="9" s="1"/>
  <c r="F252" i="9"/>
  <c r="B252" i="9" s="1"/>
  <c r="F244" i="9"/>
  <c r="B244" i="9" s="1"/>
  <c r="F260" i="9"/>
  <c r="B260" i="9" s="1"/>
  <c r="F277" i="9"/>
  <c r="H19" i="9" l="1"/>
  <c r="E19" i="9" s="1"/>
  <c r="B19" i="9" s="1"/>
  <c r="H1501" i="1"/>
  <c r="H1483" i="1"/>
  <c r="G1483" i="1"/>
  <c r="D1408" i="1"/>
  <c r="I27" i="3"/>
  <c r="G1412" i="1"/>
  <c r="H1412" i="1"/>
  <c r="E308" i="9"/>
  <c r="B308" i="9" s="1"/>
  <c r="F12" i="5"/>
  <c r="H997" i="1"/>
  <c r="G997" i="1"/>
  <c r="D990" i="1"/>
  <c r="G990" i="1" s="1"/>
  <c r="F213" i="9"/>
  <c r="B213" i="9" s="1"/>
  <c r="G645" i="1"/>
  <c r="H645" i="1"/>
  <c r="G364" i="1"/>
  <c r="H364" i="1"/>
  <c r="E350" i="4"/>
  <c r="D345" i="1" s="1"/>
  <c r="H206" i="1"/>
  <c r="G206" i="1"/>
  <c r="F163" i="4"/>
  <c r="G159" i="1"/>
  <c r="H160" i="1"/>
  <c r="G160" i="1"/>
  <c r="E21" i="9"/>
  <c r="F176" i="5"/>
  <c r="D175" i="5"/>
  <c r="H22" i="3"/>
  <c r="C1153" i="1"/>
  <c r="F146" i="5"/>
  <c r="D1124" i="1"/>
  <c r="F263" i="4"/>
  <c r="C259" i="1"/>
  <c r="F7" i="5"/>
  <c r="H20" i="3"/>
  <c r="C985" i="1"/>
  <c r="I28" i="3"/>
  <c r="D1435" i="1"/>
  <c r="F133" i="4"/>
  <c r="C129" i="1"/>
  <c r="B192" i="9"/>
  <c r="F129" i="6"/>
  <c r="C1423" i="1"/>
  <c r="H220" i="1"/>
  <c r="G220" i="1"/>
  <c r="F114" i="6"/>
  <c r="H27" i="3"/>
  <c r="C1408" i="1"/>
  <c r="F245" i="5"/>
  <c r="D1222" i="1"/>
  <c r="F484" i="4"/>
  <c r="C478" i="1"/>
  <c r="F252" i="4"/>
  <c r="C248" i="1"/>
  <c r="F124" i="4"/>
  <c r="C120" i="1"/>
  <c r="I34" i="3"/>
  <c r="C1517" i="1"/>
  <c r="F87" i="5"/>
  <c r="C1065" i="1"/>
  <c r="F593" i="4"/>
  <c r="C587" i="1"/>
  <c r="F472" i="4"/>
  <c r="C466" i="1"/>
  <c r="I22" i="3"/>
  <c r="D1153" i="1"/>
  <c r="E237" i="5"/>
  <c r="E175" i="5" s="1"/>
  <c r="D1152" i="1" s="1"/>
  <c r="F311" i="4"/>
  <c r="E420" i="4"/>
  <c r="I1464" i="1"/>
  <c r="H25" i="3"/>
  <c r="F35" i="6"/>
  <c r="C1329" i="1"/>
  <c r="D43" i="8"/>
  <c r="C1524" i="1"/>
  <c r="I16" i="3"/>
  <c r="E412" i="4"/>
  <c r="D2" i="1"/>
  <c r="E165" i="9"/>
  <c r="B165" i="9" s="1"/>
  <c r="F515" i="4"/>
  <c r="C509" i="1"/>
  <c r="D151" i="4"/>
  <c r="F459" i="4"/>
  <c r="C453" i="1"/>
  <c r="F643" i="4"/>
  <c r="C637" i="1"/>
  <c r="F196" i="4"/>
  <c r="C192" i="1"/>
  <c r="G313" i="9"/>
  <c r="E313" i="9" s="1"/>
  <c r="F567" i="4"/>
  <c r="C561" i="1"/>
  <c r="G638" i="1"/>
  <c r="H638" i="1"/>
  <c r="F215" i="4"/>
  <c r="C211" i="1"/>
  <c r="E298" i="4"/>
  <c r="F106" i="4"/>
  <c r="C102" i="1"/>
  <c r="E151" i="4"/>
  <c r="I1479" i="1"/>
  <c r="I1468" i="1"/>
  <c r="I1457" i="1"/>
  <c r="I1466" i="1"/>
  <c r="F299" i="4"/>
  <c r="D298" i="4"/>
  <c r="C294" i="1"/>
  <c r="I29" i="3"/>
  <c r="D1436" i="1"/>
  <c r="B21" i="9"/>
  <c r="F363" i="4"/>
  <c r="C358" i="1"/>
  <c r="D141" i="6"/>
  <c r="F625" i="4"/>
  <c r="C619" i="1"/>
  <c r="H306" i="1"/>
  <c r="G306" i="1"/>
  <c r="G310" i="9"/>
  <c r="E310" i="9" s="1"/>
  <c r="B310" i="9" s="1"/>
  <c r="F190" i="5"/>
  <c r="C1167" i="1"/>
  <c r="D420" i="4"/>
  <c r="D350" i="4"/>
  <c r="F118" i="5"/>
  <c r="C1096" i="1"/>
  <c r="D68" i="5"/>
  <c r="D6" i="5" s="1"/>
  <c r="F529" i="4"/>
  <c r="D528" i="4"/>
  <c r="C523" i="1"/>
  <c r="F396" i="4"/>
  <c r="C391" i="1"/>
  <c r="G316" i="9"/>
  <c r="E316" i="9" s="1"/>
  <c r="H29" i="3"/>
  <c r="C1436" i="1"/>
  <c r="E68" i="5"/>
  <c r="F7" i="4"/>
  <c r="D6" i="4"/>
  <c r="C3" i="1"/>
  <c r="F50" i="4"/>
  <c r="C46" i="1"/>
  <c r="I1472" i="1"/>
  <c r="I1451" i="1"/>
  <c r="I1474" i="1"/>
  <c r="H990" i="1" l="1"/>
  <c r="G278" i="9"/>
  <c r="C984" i="1"/>
  <c r="H294" i="1"/>
  <c r="G294" i="1"/>
  <c r="G637" i="1"/>
  <c r="H637" i="1"/>
  <c r="G1524" i="1"/>
  <c r="H1524" i="1"/>
  <c r="G1423" i="1"/>
  <c r="H1423" i="1"/>
  <c r="B313" i="9"/>
  <c r="G509" i="1"/>
  <c r="H509" i="1"/>
  <c r="E639" i="4"/>
  <c r="D407" i="1"/>
  <c r="I35" i="3"/>
  <c r="C1518" i="1"/>
  <c r="H11" i="3" s="1"/>
  <c r="I23" i="3"/>
  <c r="D1214" i="1"/>
  <c r="F237" i="5"/>
  <c r="G466" i="1"/>
  <c r="H466" i="1"/>
  <c r="G1065" i="1"/>
  <c r="H1065" i="1"/>
  <c r="G314" i="9"/>
  <c r="E314" i="9" s="1"/>
  <c r="B314" i="9" s="1"/>
  <c r="H248" i="1"/>
  <c r="G248" i="1"/>
  <c r="G1222" i="1"/>
  <c r="H1222" i="1"/>
  <c r="G1124" i="1"/>
  <c r="H1124" i="1"/>
  <c r="F175" i="5"/>
  <c r="C1152" i="1"/>
  <c r="I21" i="3"/>
  <c r="D1046" i="1"/>
  <c r="E6" i="5"/>
  <c r="F6" i="5" s="1"/>
  <c r="H102" i="1"/>
  <c r="G102" i="1"/>
  <c r="D289" i="4"/>
  <c r="H17" i="3"/>
  <c r="F151" i="4"/>
  <c r="C147" i="1"/>
  <c r="G1436" i="1"/>
  <c r="H1436" i="1"/>
  <c r="F68" i="5"/>
  <c r="H21" i="3"/>
  <c r="C1046" i="1"/>
  <c r="F141" i="6"/>
  <c r="H28" i="3"/>
  <c r="C1435" i="1"/>
  <c r="G318" i="9"/>
  <c r="E318" i="9" s="1"/>
  <c r="F298" i="4"/>
  <c r="D407" i="4"/>
  <c r="C293" i="1"/>
  <c r="D290" i="4"/>
  <c r="F6" i="4"/>
  <c r="H16" i="3"/>
  <c r="D412" i="4"/>
  <c r="C2" i="1"/>
  <c r="G523" i="1"/>
  <c r="H523" i="1"/>
  <c r="G1096" i="1"/>
  <c r="H1096" i="1"/>
  <c r="G1167" i="1"/>
  <c r="H1167" i="1"/>
  <c r="G358" i="1"/>
  <c r="H358" i="1"/>
  <c r="E407" i="4"/>
  <c r="D402" i="1" s="1"/>
  <c r="D293" i="1"/>
  <c r="E408" i="4"/>
  <c r="D403" i="1" s="1"/>
  <c r="H192" i="1"/>
  <c r="G192" i="1"/>
  <c r="G453" i="1"/>
  <c r="H453" i="1"/>
  <c r="G1329" i="1"/>
  <c r="H1329" i="1"/>
  <c r="H9" i="3"/>
  <c r="K1451" i="9"/>
  <c r="G391" i="1"/>
  <c r="H391" i="1"/>
  <c r="D408" i="4"/>
  <c r="F350" i="4"/>
  <c r="C345" i="1"/>
  <c r="G3" i="1"/>
  <c r="H3" i="1"/>
  <c r="D635" i="4"/>
  <c r="F420" i="4"/>
  <c r="C414" i="1"/>
  <c r="H46" i="1"/>
  <c r="G46" i="1"/>
  <c r="B316" i="9"/>
  <c r="E315" i="9"/>
  <c r="I10" i="3" s="1"/>
  <c r="F528" i="4"/>
  <c r="D636" i="4"/>
  <c r="C522" i="1"/>
  <c r="G619" i="1"/>
  <c r="H619" i="1"/>
  <c r="I17" i="3"/>
  <c r="E289" i="4"/>
  <c r="D147" i="1"/>
  <c r="G211" i="1"/>
  <c r="H211" i="1"/>
  <c r="G561" i="1"/>
  <c r="H561" i="1"/>
  <c r="E635" i="4"/>
  <c r="D629" i="1" s="1"/>
  <c r="D414" i="1"/>
  <c r="E636" i="4"/>
  <c r="D630" i="1" s="1"/>
  <c r="G587" i="1"/>
  <c r="H587" i="1"/>
  <c r="H1517" i="1"/>
  <c r="G1517" i="1"/>
  <c r="G120" i="1"/>
  <c r="H120" i="1"/>
  <c r="G478" i="1"/>
  <c r="H478" i="1"/>
  <c r="G1408" i="1"/>
  <c r="H1408" i="1"/>
  <c r="G129" i="1"/>
  <c r="H129" i="1"/>
  <c r="G985" i="1"/>
  <c r="H985" i="1"/>
  <c r="G259" i="1"/>
  <c r="H259" i="1"/>
  <c r="G1153" i="1"/>
  <c r="H1153" i="1"/>
  <c r="G522" i="1" l="1"/>
  <c r="H522" i="1"/>
  <c r="C286" i="1"/>
  <c r="F636" i="4"/>
  <c r="C630" i="1"/>
  <c r="E317" i="9"/>
  <c r="I9" i="3" s="1"/>
  <c r="B318" i="9"/>
  <c r="G1046" i="1"/>
  <c r="H1046" i="1"/>
  <c r="D413" i="4"/>
  <c r="F289" i="4"/>
  <c r="D291" i="4"/>
  <c r="C285" i="1"/>
  <c r="G1214" i="1"/>
  <c r="H1214" i="1"/>
  <c r="H278" i="9"/>
  <c r="D984" i="1"/>
  <c r="H984" i="1" s="1"/>
  <c r="F408" i="4"/>
  <c r="C403" i="1"/>
  <c r="K3" i="9"/>
  <c r="G293" i="1"/>
  <c r="H293" i="1"/>
  <c r="G1435" i="1"/>
  <c r="H1435" i="1"/>
  <c r="H147" i="1"/>
  <c r="G147" i="1"/>
  <c r="D633" i="1"/>
  <c r="E278" i="9"/>
  <c r="E413" i="4"/>
  <c r="E291" i="4"/>
  <c r="D287" i="1" s="1"/>
  <c r="D285" i="1"/>
  <c r="E290" i="4"/>
  <c r="D286" i="1" s="1"/>
  <c r="G345" i="1"/>
  <c r="H345" i="1"/>
  <c r="H2" i="1"/>
  <c r="G2" i="1"/>
  <c r="H8" i="3"/>
  <c r="F635" i="4"/>
  <c r="C629" i="1"/>
  <c r="D639" i="4"/>
  <c r="D414" i="4"/>
  <c r="F412" i="4"/>
  <c r="C407" i="1"/>
  <c r="N3" i="9"/>
  <c r="G414" i="1"/>
  <c r="H414" i="1"/>
  <c r="F407" i="4"/>
  <c r="C402" i="1"/>
  <c r="G1152" i="1"/>
  <c r="H1152" i="1"/>
  <c r="H1518" i="1"/>
  <c r="G1518" i="1"/>
  <c r="E312" i="9"/>
  <c r="I11" i="3" s="1"/>
  <c r="G285" i="9"/>
  <c r="E285" i="9" s="1"/>
  <c r="B285" i="9" s="1"/>
  <c r="G984" i="1" l="1"/>
  <c r="E277" i="9"/>
  <c r="I8" i="3" s="1"/>
  <c r="B278" i="9"/>
  <c r="D415" i="4"/>
  <c r="D640" i="4"/>
  <c r="D641" i="4" s="1"/>
  <c r="F413" i="4"/>
  <c r="C408" i="1"/>
  <c r="F290" i="4"/>
  <c r="F639" i="4"/>
  <c r="C633" i="1"/>
  <c r="H285" i="1"/>
  <c r="G285" i="1"/>
  <c r="G630" i="1"/>
  <c r="H630" i="1"/>
  <c r="G407" i="1"/>
  <c r="H407" i="1"/>
  <c r="G629" i="1"/>
  <c r="H629" i="1"/>
  <c r="M3" i="9"/>
  <c r="F291" i="4"/>
  <c r="C287" i="1"/>
  <c r="G402" i="1"/>
  <c r="H402" i="1"/>
  <c r="C409" i="1"/>
  <c r="E640" i="4"/>
  <c r="E415" i="4"/>
  <c r="D410" i="1" s="1"/>
  <c r="D408" i="1"/>
  <c r="E414" i="4"/>
  <c r="D409" i="1" s="1"/>
  <c r="G403" i="1"/>
  <c r="H403" i="1"/>
  <c r="G286" i="1"/>
  <c r="H286" i="1"/>
  <c r="C635" i="1" l="1"/>
  <c r="F415" i="4"/>
  <c r="C410" i="1"/>
  <c r="G409" i="1"/>
  <c r="H409" i="1"/>
  <c r="H287" i="1"/>
  <c r="G287" i="1"/>
  <c r="G633" i="1"/>
  <c r="H633" i="1"/>
  <c r="G408" i="1"/>
  <c r="H408" i="1"/>
  <c r="E642" i="4"/>
  <c r="D634" i="1"/>
  <c r="E641" i="4"/>
  <c r="F414" i="4"/>
  <c r="F640" i="4"/>
  <c r="D642" i="4"/>
  <c r="D645" i="4" s="1"/>
  <c r="C634" i="1"/>
  <c r="H18" i="3" l="1"/>
  <c r="C639" i="1"/>
  <c r="E646" i="4"/>
  <c r="D636" i="1"/>
  <c r="G410" i="1"/>
  <c r="H410" i="1"/>
  <c r="D646" i="4"/>
  <c r="F642" i="4"/>
  <c r="C636" i="1"/>
  <c r="G634" i="1"/>
  <c r="H634" i="1"/>
  <c r="E645" i="4"/>
  <c r="D635" i="1"/>
  <c r="G635" i="1" s="1"/>
  <c r="F641" i="4"/>
  <c r="I19" i="3" l="1"/>
  <c r="D640" i="1"/>
  <c r="G276" i="9"/>
  <c r="E276" i="9" s="1"/>
  <c r="B276" i="9" s="1"/>
  <c r="F646" i="4"/>
  <c r="H19" i="3"/>
  <c r="C640" i="1"/>
  <c r="H635" i="1"/>
  <c r="I18" i="3"/>
  <c r="D639" i="1"/>
  <c r="G636" i="1"/>
  <c r="H636" i="1"/>
  <c r="F645" i="4"/>
  <c r="H7" i="3" l="1"/>
  <c r="J3" i="9" s="1"/>
  <c r="G639" i="1"/>
  <c r="G640" i="1"/>
  <c r="H640" i="1"/>
  <c r="H639" i="1"/>
  <c r="G274" i="9" l="1"/>
  <c r="L272" i="9"/>
  <c r="H274" i="9"/>
  <c r="M272" i="9"/>
  <c r="H18" i="9"/>
  <c r="G18" i="9"/>
  <c r="G17" i="9"/>
  <c r="I13" i="9"/>
  <c r="K5" i="9"/>
  <c r="J10" i="9"/>
  <c r="M16" i="9"/>
  <c r="I8" i="9"/>
  <c r="M15" i="9"/>
  <c r="K7" i="9"/>
  <c r="J12" i="9"/>
  <c r="I6" i="9"/>
  <c r="K12" i="9"/>
  <c r="L16" i="9"/>
  <c r="J6" i="9"/>
  <c r="I11" i="9"/>
  <c r="H17" i="9"/>
  <c r="K10" i="9"/>
  <c r="G16" i="9"/>
  <c r="J8" i="9"/>
  <c r="G15" i="9"/>
  <c r="K8" i="9"/>
  <c r="J13" i="9"/>
  <c r="K9" i="9"/>
  <c r="J7" i="9"/>
  <c r="I12" i="9"/>
  <c r="J5" i="9"/>
  <c r="I7" i="9"/>
  <c r="K13" i="9"/>
  <c r="K6" i="9"/>
  <c r="J11" i="9"/>
  <c r="I17" i="9"/>
  <c r="I9" i="9"/>
  <c r="H16" i="9"/>
  <c r="J9" i="9"/>
  <c r="H15" i="9"/>
  <c r="L15" i="9"/>
  <c r="I5" i="9"/>
  <c r="K11" i="9"/>
  <c r="J17" i="9"/>
  <c r="E18" i="9" l="1"/>
  <c r="B18" i="9" s="1"/>
  <c r="F15" i="9"/>
  <c r="E11" i="9"/>
  <c r="B11" i="9" s="1"/>
  <c r="E7" i="9"/>
  <c r="B7" i="9" s="1"/>
  <c r="E6" i="9"/>
  <c r="B6" i="9" s="1"/>
  <c r="E13" i="9"/>
  <c r="B13" i="9" s="1"/>
  <c r="E5" i="9"/>
  <c r="E12" i="9"/>
  <c r="B12" i="9" s="1"/>
  <c r="F16" i="9"/>
  <c r="E274" i="9"/>
  <c r="B274" i="9" s="1"/>
  <c r="E8" i="9"/>
  <c r="B8" i="9" s="1"/>
  <c r="E16" i="9"/>
  <c r="E17" i="9"/>
  <c r="B17" i="9" s="1"/>
  <c r="F272" i="9"/>
  <c r="E10" i="9"/>
  <c r="B10" i="9" s="1"/>
  <c r="E9" i="9"/>
  <c r="B9" i="9" s="1"/>
  <c r="E15" i="9"/>
  <c r="F14" i="9" l="1"/>
  <c r="E4" i="9"/>
  <c r="B5" i="9"/>
  <c r="E20" i="9"/>
  <c r="I7" i="3" s="1"/>
  <c r="B16" i="9"/>
  <c r="B15" i="9"/>
  <c r="E14" i="9"/>
  <c r="B272" i="9"/>
  <c r="F20"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<sst xmlns="http://schemas.openxmlformats.org/spreadsheetml/2006/main" count="4374" uniqueCount="3426">
  <si>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</si>
  <si>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</si>
  <si>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</si>
  <si>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</si>
  <si>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</si>
  <si>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</si>
  <si>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</si>
  <si>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</si>
  <si>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</si>
  <si>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</si>
  <si>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</si>
  <si>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</si>
  <si>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</si>
  <si>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</si>
  <si>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</si>
  <si>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</si>
  <si>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</si>
  <si>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</si>
  <si>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</si>
  <si>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</si>
  <si>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</si>
  <si>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</si>
  <si>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</si>
  <si>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</si>
  <si>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</si>
  <si>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</si>
  <si>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</si>
  <si>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</si>
  <si>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</si>
  <si>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</si>
  <si>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</si>
  <si>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BARTOLA KAŠIĆA, GRUBIŠNO POLJE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</si>
  <si>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</si>
  <si>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</si>
  <si>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</si>
  <si>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</si>
  <si>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</si>
  <si>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</si>
  <si>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</si>
  <si>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</si>
  <si>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</si>
  <si>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</si>
  <si>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</si>
  <si>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</si>
  <si>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</si>
  <si>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</si>
  <si>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</si>
  <si>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</si>
  <si>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</si>
  <si>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18889 - SREDNJA ŠKOLA BARTOLA KAŠIĆA, GRUBIŠNO POLJE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</si>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</sst>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1079337.1600000001</v>
      </c>
      <c r="D2" s="6">
        <f>'PR-RAS'!E6</f>
        <v>1298799.53</v>
      </c>
      <c r="E2" s="6">
        <v>0</v>
      </c>
      <c r="F2" s="6">
        <v>0</v>
      </c>
      <c r="G2" s="7">
        <f t="shared" ref="G2:G264" si="0">(B2/1000)*(C2*1+D2*2)</f>
        <v>3676.9362200000005</v>
      </c>
      <c r="H2" s="7">
        <f t="shared" ref="H2:H264" si="1">ABS(C2-ROUND(C2,0))+ABS(D2-ROUND(D2,0))</f>
        <v>0.63000000012107193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955231.02</v>
      </c>
      <c r="D46" s="1">
        <f>'PR-RAS'!E50</f>
        <v>1183222.81</v>
      </c>
      <c r="E46" s="1">
        <v>0</v>
      </c>
      <c r="F46" s="1">
        <v>0</v>
      </c>
      <c r="G46" s="2">
        <f t="shared" si="0"/>
        <v>149475.44880000001</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940230.62</v>
      </c>
      <c r="D64" s="1">
        <f>'PR-RAS'!E68</f>
        <v>1143125.21</v>
      </c>
      <c r="E64" s="1">
        <v>0</v>
      </c>
      <c r="F64" s="1">
        <v>0</v>
      </c>
      <c r="G64" s="2">
        <f t="shared" si="0"/>
        <v>203268.30551999999</v>
      </c>
      <c r="H64" s="2">
        <f t="shared" si="1"/>
        <v>0.58999999996740371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928035.14</v>
      </c>
      <c r="D65" s="1">
        <f>'PR-RAS'!E69</f>
        <v>1142846.2</v>
      </c>
      <c r="E65" s="1">
        <v>0</v>
      </c>
      <c r="F65" s="1">
        <v>0</v>
      </c>
      <c r="G65" s="2">
        <f t="shared" si="0"/>
        <v>205678.56256000002</v>
      </c>
      <c r="H65" s="2">
        <f t="shared" si="1"/>
        <v>0.33999999996740371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12195.48</v>
      </c>
      <c r="D66" s="1">
        <f>'PR-RAS'!E70</f>
        <v>279.01</v>
      </c>
      <c r="E66" s="1">
        <v>0</v>
      </c>
      <c r="F66" s="1">
        <v>0</v>
      </c>
      <c r="G66" s="2">
        <f t="shared" si="0"/>
        <v>828.97750000000008</v>
      </c>
      <c r="H66" s="2">
        <f t="shared" si="1"/>
        <v>0.48999999999955435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15000.4</v>
      </c>
      <c r="D70" s="1">
        <f>'PR-RAS'!E74</f>
        <v>40097.599999999999</v>
      </c>
      <c r="E70" s="1">
        <v>0</v>
      </c>
      <c r="F70" s="1">
        <v>0</v>
      </c>
      <c r="G70" s="2">
        <f t="shared" si="0"/>
        <v>6568.4964</v>
      </c>
      <c r="H70" s="2">
        <f t="shared" si="1"/>
        <v>0.80000000000109139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15000.4</v>
      </c>
      <c r="D71" s="1">
        <f>'PR-RAS'!E75</f>
        <v>40097.599999999999</v>
      </c>
      <c r="E71" s="1">
        <v>0</v>
      </c>
      <c r="F71" s="1">
        <v>0</v>
      </c>
      <c r="G71" s="2">
        <f t="shared" si="0"/>
        <v>6663.692</v>
      </c>
      <c r="H71" s="2">
        <f t="shared" si="1"/>
        <v>0.80000000000109139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2854.78</v>
      </c>
      <c r="D102" s="1">
        <f>'PR-RAS'!E106</f>
        <v>2933.73</v>
      </c>
      <c r="E102" s="1">
        <v>0</v>
      </c>
      <c r="F102" s="1">
        <v>0</v>
      </c>
      <c r="G102" s="2">
        <f t="shared" si="0"/>
        <v>880.94623999999999</v>
      </c>
      <c r="H102" s="2">
        <f t="shared" si="1"/>
        <v>0.48999999999978172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2854.78</v>
      </c>
      <c r="D108" s="1">
        <f>'PR-RAS'!E112</f>
        <v>2933.73</v>
      </c>
      <c r="E108" s="1">
        <v>0</v>
      </c>
      <c r="F108" s="1">
        <v>0</v>
      </c>
      <c r="G108" s="2">
        <f t="shared" si="0"/>
        <v>933.27967999999998</v>
      </c>
      <c r="H108" s="2">
        <f t="shared" si="1"/>
        <v>0.48999999999978172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2854.78</v>
      </c>
      <c r="D113" s="1">
        <f>'PR-RAS'!E117</f>
        <v>2933.73</v>
      </c>
      <c r="E113" s="1">
        <v>0</v>
      </c>
      <c r="F113" s="1">
        <v>0</v>
      </c>
      <c r="G113" s="2">
        <f t="shared" si="0"/>
        <v>976.89088000000004</v>
      </c>
      <c r="H113" s="2">
        <f t="shared" si="1"/>
        <v>0.48999999999978172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5206.6799999999994</v>
      </c>
      <c r="D120" s="1">
        <f>'PR-RAS'!E124</f>
        <v>5533.4699999999993</v>
      </c>
      <c r="E120" s="1">
        <v>0</v>
      </c>
      <c r="F120" s="1">
        <v>0</v>
      </c>
      <c r="G120" s="2">
        <f t="shared" si="0"/>
        <v>1936.5607799999998</v>
      </c>
      <c r="H120" s="2">
        <f t="shared" si="1"/>
        <v>0.78999999999996362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5040.5999999999995</v>
      </c>
      <c r="D121" s="1">
        <f>'PR-RAS'!E125</f>
        <v>5533.4699999999993</v>
      </c>
      <c r="E121" s="1">
        <v>0</v>
      </c>
      <c r="F121" s="1">
        <v>0</v>
      </c>
      <c r="G121" s="2">
        <f t="shared" si="0"/>
        <v>1932.9047999999996</v>
      </c>
      <c r="H121" s="2">
        <f t="shared" si="1"/>
        <v>0.86999999999989086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1041.1099999999999</v>
      </c>
      <c r="D122" s="1">
        <f>'PR-RAS'!E126</f>
        <v>1330.85</v>
      </c>
      <c r="E122" s="1">
        <v>0</v>
      </c>
      <c r="F122" s="1">
        <v>0</v>
      </c>
      <c r="G122" s="2">
        <f t="shared" si="0"/>
        <v>448.04000999999994</v>
      </c>
      <c r="H122" s="2">
        <f t="shared" si="1"/>
        <v>0.25999999999999091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3999.49</v>
      </c>
      <c r="D123" s="1">
        <f>'PR-RAS'!E127</f>
        <v>4202.62</v>
      </c>
      <c r="E123" s="1">
        <v>0</v>
      </c>
      <c r="F123" s="1">
        <v>0</v>
      </c>
      <c r="G123" s="2">
        <f t="shared" si="0"/>
        <v>1513.3770599999998</v>
      </c>
      <c r="H123" s="2">
        <f t="shared" si="1"/>
        <v>0.86999999999989086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166.08</v>
      </c>
      <c r="D124" s="1">
        <f>'PR-RAS'!E128</f>
        <v>0</v>
      </c>
      <c r="E124" s="1">
        <v>0</v>
      </c>
      <c r="F124" s="1">
        <v>0</v>
      </c>
      <c r="G124" s="2">
        <f t="shared" si="0"/>
        <v>20.42784</v>
      </c>
      <c r="H124" s="2">
        <f t="shared" si="1"/>
        <v>8.0000000000012506E-2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166.08</v>
      </c>
      <c r="D125" s="1">
        <f>'PR-RAS'!E129</f>
        <v>0</v>
      </c>
      <c r="E125" s="1">
        <v>0</v>
      </c>
      <c r="F125" s="1">
        <v>0</v>
      </c>
      <c r="G125" s="2">
        <f t="shared" si="0"/>
        <v>20.593920000000001</v>
      </c>
      <c r="H125" s="2">
        <f t="shared" si="1"/>
        <v>8.0000000000012506E-2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116044.68000000001</v>
      </c>
      <c r="D129" s="1">
        <f>'PR-RAS'!E133</f>
        <v>107109.52</v>
      </c>
      <c r="E129" s="1">
        <v>0</v>
      </c>
      <c r="F129" s="1">
        <v>0</v>
      </c>
      <c r="G129" s="2">
        <f t="shared" si="0"/>
        <v>42273.756160000004</v>
      </c>
      <c r="H129" s="2">
        <f t="shared" si="1"/>
        <v>0.79999999998835847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116044.68000000001</v>
      </c>
      <c r="D130" s="1">
        <f>'PR-RAS'!E134</f>
        <v>107109.52</v>
      </c>
      <c r="E130" s="1">
        <v>0</v>
      </c>
      <c r="F130" s="1">
        <v>0</v>
      </c>
      <c r="G130" s="2">
        <f t="shared" si="0"/>
        <v>42604.019880000007</v>
      </c>
      <c r="H130" s="2">
        <f t="shared" si="1"/>
        <v>0.79999999998835847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111981.58</v>
      </c>
      <c r="D131" s="1">
        <f>'PR-RAS'!E135</f>
        <v>104407.39</v>
      </c>
      <c r="E131" s="1">
        <v>0</v>
      </c>
      <c r="F131" s="1">
        <v>0</v>
      </c>
      <c r="G131" s="2">
        <f t="shared" si="0"/>
        <v>41703.5268</v>
      </c>
      <c r="H131" s="2">
        <f t="shared" si="1"/>
        <v>0.80999999999767169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4063.1</v>
      </c>
      <c r="D132" s="1">
        <f>'PR-RAS'!E136</f>
        <v>2702.13</v>
      </c>
      <c r="E132" s="1">
        <v>0</v>
      </c>
      <c r="F132" s="1">
        <v>0</v>
      </c>
      <c r="G132" s="2">
        <f t="shared" si="0"/>
        <v>1240.2241600000002</v>
      </c>
      <c r="H132" s="2">
        <f t="shared" si="1"/>
        <v>0.23000000000001819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1060243.0299999998</v>
      </c>
      <c r="D147" s="1">
        <f>'PR-RAS'!E151</f>
        <v>1265618.6800000002</v>
      </c>
      <c r="E147" s="1">
        <v>0</v>
      </c>
      <c r="F147" s="1">
        <v>0</v>
      </c>
      <c r="G147" s="2">
        <f t="shared" si="0"/>
        <v>524356.13694</v>
      </c>
      <c r="H147" s="2">
        <f t="shared" si="1"/>
        <v>0.34999999962747097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921998.40999999992</v>
      </c>
      <c r="D148" s="1">
        <f>'PR-RAS'!E152</f>
        <v>1140702.8700000001</v>
      </c>
      <c r="E148" s="1">
        <v>0</v>
      </c>
      <c r="F148" s="1">
        <v>0</v>
      </c>
      <c r="G148" s="2">
        <f t="shared" si="0"/>
        <v>470900.41005000001</v>
      </c>
      <c r="H148" s="2">
        <f t="shared" si="1"/>
        <v>0.53999999980442226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761854.5199999999</v>
      </c>
      <c r="D149" s="1">
        <f>'PR-RAS'!E153</f>
        <v>943228.16</v>
      </c>
      <c r="E149" s="1">
        <v>0</v>
      </c>
      <c r="F149" s="1">
        <v>0</v>
      </c>
      <c r="G149" s="2">
        <f t="shared" si="0"/>
        <v>391950.00431999995</v>
      </c>
      <c r="H149" s="2">
        <f t="shared" si="1"/>
        <v>0.64000000013038516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724885.51</v>
      </c>
      <c r="D150" s="1">
        <f>'PR-RAS'!E154</f>
        <v>894458.76</v>
      </c>
      <c r="E150" s="1">
        <v>0</v>
      </c>
      <c r="F150" s="1">
        <v>0</v>
      </c>
      <c r="G150" s="2">
        <f t="shared" si="0"/>
        <v>374556.65147000004</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29441.94</v>
      </c>
      <c r="D152" s="1">
        <f>'PR-RAS'!E156</f>
        <v>36475.4</v>
      </c>
      <c r="E152" s="1">
        <v>0</v>
      </c>
      <c r="F152" s="1">
        <v>0</v>
      </c>
      <c r="G152" s="2">
        <f t="shared" si="0"/>
        <v>15461.303740000001</v>
      </c>
      <c r="H152" s="2">
        <f t="shared" si="1"/>
        <v>0.46000000000276486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7527.07</v>
      </c>
      <c r="D153" s="1">
        <f>'PR-RAS'!E157</f>
        <v>12294</v>
      </c>
      <c r="E153" s="1">
        <v>0</v>
      </c>
      <c r="F153" s="1">
        <v>0</v>
      </c>
      <c r="G153" s="2">
        <f t="shared" si="0"/>
        <v>4881.49064</v>
      </c>
      <c r="H153" s="2">
        <f t="shared" si="1"/>
        <v>6.9999999999708962E-2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36111.75</v>
      </c>
      <c r="D154" s="1">
        <f>'PR-RAS'!E158</f>
        <v>44083.27</v>
      </c>
      <c r="E154" s="1">
        <v>0</v>
      </c>
      <c r="F154" s="1">
        <v>0</v>
      </c>
      <c r="G154" s="2">
        <f t="shared" si="0"/>
        <v>19014.578369999999</v>
      </c>
      <c r="H154" s="2">
        <f t="shared" si="1"/>
        <v>0.51999999999679858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124032.14</v>
      </c>
      <c r="D155" s="1">
        <f>'PR-RAS'!E159</f>
        <v>153391.44</v>
      </c>
      <c r="E155" s="1">
        <v>0</v>
      </c>
      <c r="F155" s="1">
        <v>0</v>
      </c>
      <c r="G155" s="2">
        <f t="shared" si="0"/>
        <v>66345.513080000004</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124032.14</v>
      </c>
      <c r="D157" s="1">
        <f>'PR-RAS'!E161</f>
        <v>153391.44</v>
      </c>
      <c r="E157" s="1">
        <v>0</v>
      </c>
      <c r="F157" s="1">
        <v>0</v>
      </c>
      <c r="G157" s="2">
        <f t="shared" si="0"/>
        <v>67207.143120000008</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137299.53999999998</v>
      </c>
      <c r="D159" s="1">
        <f>'PR-RAS'!E163</f>
        <v>124036.33</v>
      </c>
      <c r="E159" s="1">
        <v>0</v>
      </c>
      <c r="F159" s="1">
        <v>0</v>
      </c>
      <c r="G159" s="2">
        <f t="shared" si="0"/>
        <v>60888.807599999993</v>
      </c>
      <c r="H159" s="2">
        <f t="shared" si="1"/>
        <v>0.79000000002270099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55174.450000000004</v>
      </c>
      <c r="D160" s="1">
        <f>'PR-RAS'!E164</f>
        <v>48144.270000000004</v>
      </c>
      <c r="E160" s="1">
        <v>0</v>
      </c>
      <c r="F160" s="1">
        <v>0</v>
      </c>
      <c r="G160" s="2">
        <f t="shared" si="0"/>
        <v>24082.615410000002</v>
      </c>
      <c r="H160" s="2">
        <f t="shared" si="1"/>
        <v>0.72000000000844011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6360.58</v>
      </c>
      <c r="D161" s="1">
        <f>'PR-RAS'!E165</f>
        <v>3690.51</v>
      </c>
      <c r="E161" s="1">
        <v>0</v>
      </c>
      <c r="F161" s="1">
        <v>0</v>
      </c>
      <c r="G161" s="2">
        <f t="shared" si="0"/>
        <v>2198.6559999999999</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48317.91</v>
      </c>
      <c r="D162" s="1">
        <f>'PR-RAS'!E166</f>
        <v>44168.76</v>
      </c>
      <c r="E162" s="1">
        <v>0</v>
      </c>
      <c r="F162" s="1">
        <v>0</v>
      </c>
      <c r="G162" s="2">
        <f t="shared" si="0"/>
        <v>22001.524229999999</v>
      </c>
      <c r="H162" s="2">
        <f t="shared" si="1"/>
        <v>0.32999999999447027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495.96</v>
      </c>
      <c r="D163" s="1">
        <f>'PR-RAS'!E167</f>
        <v>285</v>
      </c>
      <c r="E163" s="1">
        <v>0</v>
      </c>
      <c r="F163" s="1">
        <v>0</v>
      </c>
      <c r="G163" s="2">
        <f t="shared" si="0"/>
        <v>172.68552000000003</v>
      </c>
      <c r="H163" s="2">
        <f t="shared" si="1"/>
        <v>4.0000000000020464E-2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32305.239999999998</v>
      </c>
      <c r="D165" s="1">
        <f>'PR-RAS'!E169</f>
        <v>30827.879999999997</v>
      </c>
      <c r="E165" s="1">
        <v>0</v>
      </c>
      <c r="F165" s="1">
        <v>0</v>
      </c>
      <c r="G165" s="2">
        <f t="shared" si="0"/>
        <v>15409.604000000001</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9310.9500000000007</v>
      </c>
      <c r="D166" s="1">
        <f>'PR-RAS'!E170</f>
        <v>11389.15</v>
      </c>
      <c r="E166" s="1">
        <v>0</v>
      </c>
      <c r="F166" s="1">
        <v>0</v>
      </c>
      <c r="G166" s="2">
        <f t="shared" si="0"/>
        <v>5294.7262500000006</v>
      </c>
      <c r="H166" s="2">
        <f t="shared" si="1"/>
        <v>0.19999999999890861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3747.57</v>
      </c>
      <c r="D167" s="1">
        <f>'PR-RAS'!E171</f>
        <v>867.17</v>
      </c>
      <c r="E167" s="1">
        <v>0</v>
      </c>
      <c r="F167" s="1">
        <v>0</v>
      </c>
      <c r="G167" s="2">
        <f t="shared" si="0"/>
        <v>909.99706000000003</v>
      </c>
      <c r="H167" s="2">
        <f t="shared" si="1"/>
        <v>0.59999999999979536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15916.96</v>
      </c>
      <c r="D168" s="1">
        <f>'PR-RAS'!E172</f>
        <v>14101.38</v>
      </c>
      <c r="E168" s="1">
        <v>0</v>
      </c>
      <c r="F168" s="1">
        <v>0</v>
      </c>
      <c r="G168" s="2">
        <f t="shared" si="0"/>
        <v>7367.9932400000007</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2284.7600000000002</v>
      </c>
      <c r="D169" s="1">
        <f>'PR-RAS'!E173</f>
        <v>1647.45</v>
      </c>
      <c r="E169" s="1">
        <v>0</v>
      </c>
      <c r="F169" s="1">
        <v>0</v>
      </c>
      <c r="G169" s="2">
        <f t="shared" si="0"/>
        <v>937.38288</v>
      </c>
      <c r="H169" s="2">
        <f t="shared" si="1"/>
        <v>0.6899999999998272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935.02</v>
      </c>
      <c r="D170" s="1">
        <f>'PR-RAS'!E174</f>
        <v>2038.09</v>
      </c>
      <c r="E170" s="1">
        <v>0</v>
      </c>
      <c r="F170" s="1">
        <v>0</v>
      </c>
      <c r="G170" s="2">
        <f t="shared" si="0"/>
        <v>846.89280000000008</v>
      </c>
      <c r="H170" s="2">
        <f t="shared" si="1"/>
        <v>0.10999999999989996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109.98</v>
      </c>
      <c r="D172" s="1">
        <f>'PR-RAS'!E176</f>
        <v>784.64</v>
      </c>
      <c r="E172" s="1">
        <v>0</v>
      </c>
      <c r="F172" s="1">
        <v>0</v>
      </c>
      <c r="G172" s="2">
        <f t="shared" si="0"/>
        <v>287.15346</v>
      </c>
      <c r="H172" s="2">
        <f t="shared" si="1"/>
        <v>0.38000000000000966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33302.729999999996</v>
      </c>
      <c r="D173" s="1">
        <f>'PR-RAS'!E177</f>
        <v>25417.460000000003</v>
      </c>
      <c r="E173" s="1">
        <v>0</v>
      </c>
      <c r="F173" s="1">
        <v>0</v>
      </c>
      <c r="G173" s="2">
        <f t="shared" si="0"/>
        <v>14471.675799999997</v>
      </c>
      <c r="H173" s="2">
        <f t="shared" si="1"/>
        <v>0.7300000000068394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1292.8900000000001</v>
      </c>
      <c r="D174" s="1">
        <f>'PR-RAS'!E178</f>
        <v>1452.19</v>
      </c>
      <c r="E174" s="1">
        <v>0</v>
      </c>
      <c r="F174" s="1">
        <v>0</v>
      </c>
      <c r="G174" s="2">
        <f t="shared" si="0"/>
        <v>726.12770999999998</v>
      </c>
      <c r="H174" s="2">
        <f t="shared" si="1"/>
        <v>0.29999999999995453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13156.29</v>
      </c>
      <c r="D175" s="1">
        <f>'PR-RAS'!E179</f>
        <v>2104.63</v>
      </c>
      <c r="E175" s="1">
        <v>0</v>
      </c>
      <c r="F175" s="1">
        <v>0</v>
      </c>
      <c r="G175" s="2">
        <f t="shared" si="0"/>
        <v>3021.6057000000005</v>
      </c>
      <c r="H175" s="2">
        <f t="shared" si="1"/>
        <v>0.66000000000076398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568.08000000000004</v>
      </c>
      <c r="D176" s="1">
        <f>'PR-RAS'!E180</f>
        <v>640</v>
      </c>
      <c r="E176" s="1">
        <v>0</v>
      </c>
      <c r="F176" s="1">
        <v>0</v>
      </c>
      <c r="G176" s="2">
        <f t="shared" si="0"/>
        <v>323.41399999999999</v>
      </c>
      <c r="H176" s="2">
        <f t="shared" si="1"/>
        <v>8.0000000000040927E-2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4061.43</v>
      </c>
      <c r="D177" s="1">
        <f>'PR-RAS'!E181</f>
        <v>4127.67</v>
      </c>
      <c r="E177" s="1">
        <v>0</v>
      </c>
      <c r="F177" s="1">
        <v>0</v>
      </c>
      <c r="G177" s="2">
        <f t="shared" si="0"/>
        <v>2167.7515199999998</v>
      </c>
      <c r="H177" s="2">
        <f t="shared" si="1"/>
        <v>0.75999999999976353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5209.6499999999996</v>
      </c>
      <c r="D178" s="1">
        <f>'PR-RAS'!E182</f>
        <v>4152.6899999999996</v>
      </c>
      <c r="E178" s="1">
        <v>0</v>
      </c>
      <c r="F178" s="1">
        <v>0</v>
      </c>
      <c r="G178" s="2">
        <f t="shared" si="0"/>
        <v>2392.1603099999998</v>
      </c>
      <c r="H178" s="2">
        <f t="shared" si="1"/>
        <v>0.66000000000076398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2012.84</v>
      </c>
      <c r="D179" s="1">
        <f>'PR-RAS'!E183</f>
        <v>6955.4</v>
      </c>
      <c r="E179" s="1">
        <v>0</v>
      </c>
      <c r="F179" s="1">
        <v>0</v>
      </c>
      <c r="G179" s="2">
        <f t="shared" si="0"/>
        <v>2834.4079199999996</v>
      </c>
      <c r="H179" s="2">
        <f t="shared" si="1"/>
        <v>0.55999999999971806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370.91</v>
      </c>
      <c r="D180" s="1">
        <f>'PR-RAS'!E184</f>
        <v>0</v>
      </c>
      <c r="E180" s="1">
        <v>0</v>
      </c>
      <c r="F180" s="1">
        <v>0</v>
      </c>
      <c r="G180" s="2">
        <f t="shared" si="0"/>
        <v>66.392890000000008</v>
      </c>
      <c r="H180" s="2">
        <f t="shared" si="1"/>
        <v>8.9999999999974989E-2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1487.44</v>
      </c>
      <c r="D181" s="1">
        <f>'PR-RAS'!E185</f>
        <v>1836.4</v>
      </c>
      <c r="E181" s="1">
        <v>0</v>
      </c>
      <c r="F181" s="1">
        <v>0</v>
      </c>
      <c r="G181" s="2">
        <f t="shared" si="0"/>
        <v>928.84319999999991</v>
      </c>
      <c r="H181" s="2">
        <f t="shared" si="1"/>
        <v>0.84000000000014552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5143.2</v>
      </c>
      <c r="D182" s="1">
        <f>'PR-RAS'!E186</f>
        <v>4148.4799999999996</v>
      </c>
      <c r="E182" s="1">
        <v>0</v>
      </c>
      <c r="F182" s="1">
        <v>0</v>
      </c>
      <c r="G182" s="2">
        <f t="shared" si="0"/>
        <v>2432.66896</v>
      </c>
      <c r="H182" s="2">
        <f t="shared" si="1"/>
        <v>0.67999999999938154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1179.2</v>
      </c>
      <c r="D183" s="1">
        <f>'PR-RAS'!E187</f>
        <v>1886.33</v>
      </c>
      <c r="E183" s="1">
        <v>0</v>
      </c>
      <c r="F183" s="1">
        <v>0</v>
      </c>
      <c r="G183" s="2">
        <f t="shared" si="0"/>
        <v>901.23851999999988</v>
      </c>
      <c r="H183" s="2">
        <f t="shared" si="1"/>
        <v>0.52999999999997272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15337.919999999998</v>
      </c>
      <c r="D184" s="1">
        <f>'PR-RAS'!E188</f>
        <v>17760.39</v>
      </c>
      <c r="E184" s="1">
        <v>0</v>
      </c>
      <c r="F184" s="1">
        <v>0</v>
      </c>
      <c r="G184" s="2">
        <f t="shared" si="0"/>
        <v>9307.1420999999991</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1342.31</v>
      </c>
      <c r="D186" s="1">
        <f>'PR-RAS'!E190</f>
        <v>1420.06</v>
      </c>
      <c r="E186" s="1">
        <v>0</v>
      </c>
      <c r="F186" s="1">
        <v>0</v>
      </c>
      <c r="G186" s="2">
        <f t="shared" si="0"/>
        <v>773.74955</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51.75</v>
      </c>
      <c r="D187" s="1">
        <f>'PR-RAS'!E191</f>
        <v>173.48</v>
      </c>
      <c r="E187" s="1">
        <v>0</v>
      </c>
      <c r="F187" s="1">
        <v>0</v>
      </c>
      <c r="G187" s="2">
        <f t="shared" si="0"/>
        <v>74.160060000000001</v>
      </c>
      <c r="H187" s="2">
        <f t="shared" si="1"/>
        <v>0.72999999999998977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74.819999999999993</v>
      </c>
      <c r="D188" s="1">
        <f>'PR-RAS'!E192</f>
        <v>105</v>
      </c>
      <c r="E188" s="1">
        <v>0</v>
      </c>
      <c r="F188" s="1">
        <v>0</v>
      </c>
      <c r="G188" s="2">
        <f t="shared" si="0"/>
        <v>53.261339999999997</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840.32</v>
      </c>
      <c r="D189" s="1">
        <f>'PR-RAS'!E193</f>
        <v>2516.06</v>
      </c>
      <c r="E189" s="1">
        <v>0</v>
      </c>
      <c r="F189" s="1">
        <v>0</v>
      </c>
      <c r="G189" s="2">
        <f t="shared" si="0"/>
        <v>1104.01872</v>
      </c>
      <c r="H189" s="2">
        <f t="shared" si="1"/>
        <v>0.37999999999999545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13028.72</v>
      </c>
      <c r="D191" s="1">
        <f>'PR-RAS'!E195</f>
        <v>13545.79</v>
      </c>
      <c r="E191" s="1">
        <v>0</v>
      </c>
      <c r="F191" s="1">
        <v>0</v>
      </c>
      <c r="G191" s="2">
        <f t="shared" si="0"/>
        <v>7622.8570000000009</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681.18</v>
      </c>
      <c r="D192" s="1">
        <f>'PR-RAS'!E196</f>
        <v>608.41</v>
      </c>
      <c r="E192" s="1">
        <v>0</v>
      </c>
      <c r="F192" s="1">
        <v>0</v>
      </c>
      <c r="G192" s="2">
        <f t="shared" si="0"/>
        <v>362.51800000000003</v>
      </c>
      <c r="H192" s="2">
        <f t="shared" si="1"/>
        <v>0.58999999999991815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681.18</v>
      </c>
      <c r="D206" s="1">
        <f>'PR-RAS'!E210</f>
        <v>608.41</v>
      </c>
      <c r="E206" s="1">
        <v>0</v>
      </c>
      <c r="F206" s="1">
        <v>0</v>
      </c>
      <c r="G206" s="2">
        <f t="shared" si="0"/>
        <v>389.09</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681.18</v>
      </c>
      <c r="D207" s="1">
        <f>'PR-RAS'!E211</f>
        <v>608.41</v>
      </c>
      <c r="E207" s="1">
        <v>0</v>
      </c>
      <c r="F207" s="1">
        <v>0</v>
      </c>
      <c r="G207" s="2">
        <f t="shared" si="0"/>
        <v>390.988</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263.89999999999998</v>
      </c>
      <c r="D259" s="1">
        <f>'PR-RAS'!E263</f>
        <v>271.07</v>
      </c>
      <c r="E259" s="1">
        <v>0</v>
      </c>
      <c r="F259" s="1">
        <v>0</v>
      </c>
      <c r="G259" s="2">
        <f t="shared" si="0"/>
        <v>207.95831999999999</v>
      </c>
      <c r="H259" s="2">
        <f t="shared" si="1"/>
        <v>0.17000000000001592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263.89999999999998</v>
      </c>
      <c r="D260" s="1">
        <f>'PR-RAS'!E264</f>
        <v>271.07</v>
      </c>
      <c r="E260" s="1">
        <v>0</v>
      </c>
      <c r="F260" s="1">
        <v>0</v>
      </c>
      <c r="G260" s="2">
        <f t="shared" si="0"/>
        <v>208.76436000000001</v>
      </c>
      <c r="H260" s="2">
        <f t="shared" si="1"/>
        <v>0.17000000000001592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263.89999999999998</v>
      </c>
      <c r="D262" s="1">
        <f>'PR-RAS'!E266</f>
        <v>271.07</v>
      </c>
      <c r="E262" s="1">
        <v>0</v>
      </c>
      <c r="F262" s="1">
        <v>0</v>
      </c>
      <c r="G262" s="2">
        <f t="shared" si="0"/>
        <v>210.37644</v>
      </c>
      <c r="H262" s="2">
        <f t="shared" si="1"/>
        <v>0.17000000000001592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1060243.0299999998</v>
      </c>
      <c r="D285" s="1">
        <f>'PR-RAS'!E289</f>
        <v>1265618.6800000002</v>
      </c>
      <c r="E285" s="1">
        <v>0</v>
      </c>
      <c r="F285" s="1">
        <v>0</v>
      </c>
      <c r="G285" s="2">
        <f t="shared" si="8"/>
        <v>1019980.4307599999</v>
      </c>
      <c r="H285" s="2">
        <f t="shared" si="9"/>
        <v>0.34999999962747097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19094.130000000354</v>
      </c>
      <c r="D286" s="1">
        <f>'PR-RAS'!E290</f>
        <v>33180.84999999986</v>
      </c>
      <c r="E286" s="1">
        <v>0</v>
      </c>
      <c r="F286" s="1">
        <v>0</v>
      </c>
      <c r="G286" s="2">
        <f t="shared" si="8"/>
        <v>24354.911550000019</v>
      </c>
      <c r="H286" s="2">
        <f t="shared" si="9"/>
        <v>0.28000000049360096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8538.81</v>
      </c>
      <c r="D288" s="1">
        <f>'PR-RAS'!E292</f>
        <v>11673.66</v>
      </c>
      <c r="E288" s="1">
        <v>0</v>
      </c>
      <c r="F288" s="1">
        <v>0</v>
      </c>
      <c r="G288" s="2">
        <f t="shared" si="8"/>
        <v>9151.3193099999989</v>
      </c>
      <c r="H288" s="2">
        <f t="shared" si="9"/>
        <v>0.53000000000065484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120.94</v>
      </c>
      <c r="D290" s="1">
        <f>'PR-RAS'!E294</f>
        <v>0</v>
      </c>
      <c r="E290" s="1">
        <v>0</v>
      </c>
      <c r="F290" s="1">
        <v>0</v>
      </c>
      <c r="G290" s="2">
        <f t="shared" si="8"/>
        <v>34.951659999999997</v>
      </c>
      <c r="H290" s="2">
        <f t="shared" si="9"/>
        <v>6.0000000000002274E-2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120.94</v>
      </c>
      <c r="D291" s="1">
        <f>'PR-RAS'!E295</f>
        <v>0</v>
      </c>
      <c r="E291" s="1">
        <v>0</v>
      </c>
      <c r="F291" s="1">
        <v>0</v>
      </c>
      <c r="G291" s="2">
        <f t="shared" si="8"/>
        <v>35.072599999999994</v>
      </c>
      <c r="H291" s="2">
        <f t="shared" si="9"/>
        <v>6.0000000000002274E-2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410.51</v>
      </c>
      <c r="D293" s="1">
        <f>'PR-RAS'!E298</f>
        <v>0</v>
      </c>
      <c r="E293" s="1">
        <v>0</v>
      </c>
      <c r="F293" s="1">
        <v>0</v>
      </c>
      <c r="G293" s="2">
        <f t="shared" si="8"/>
        <v>119.86891999999999</v>
      </c>
      <c r="H293" s="2">
        <f t="shared" si="9"/>
        <v>0.49000000000000909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410.51</v>
      </c>
      <c r="D306" s="1">
        <f>'PR-RAS'!E311</f>
        <v>0</v>
      </c>
      <c r="E306" s="1">
        <v>0</v>
      </c>
      <c r="F306" s="1">
        <v>0</v>
      </c>
      <c r="G306" s="2">
        <f t="shared" si="8"/>
        <v>125.20554999999999</v>
      </c>
      <c r="H306" s="2">
        <f t="shared" si="9"/>
        <v>0.49000000000000909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410.51</v>
      </c>
      <c r="D312" s="1">
        <f>'PR-RAS'!E317</f>
        <v>0</v>
      </c>
      <c r="E312" s="1">
        <v>0</v>
      </c>
      <c r="F312" s="1">
        <v>0</v>
      </c>
      <c r="G312" s="2">
        <f t="shared" si="8"/>
        <v>127.66861</v>
      </c>
      <c r="H312" s="2">
        <f t="shared" si="9"/>
        <v>0.49000000000000909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410.51</v>
      </c>
      <c r="D319" s="1">
        <f>'PR-RAS'!E324</f>
        <v>0</v>
      </c>
      <c r="E319" s="1">
        <v>0</v>
      </c>
      <c r="F319" s="1">
        <v>0</v>
      </c>
      <c r="G319" s="2">
        <f t="shared" si="8"/>
        <v>130.54218</v>
      </c>
      <c r="H319" s="2">
        <f t="shared" si="9"/>
        <v>0.49000000000000909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5464.58</v>
      </c>
      <c r="D345" s="1">
        <f>'PR-RAS'!E350</f>
        <v>14709.670000000002</v>
      </c>
      <c r="E345" s="1">
        <v>0</v>
      </c>
      <c r="F345" s="1">
        <v>0</v>
      </c>
      <c r="G345" s="2">
        <f t="shared" si="8"/>
        <v>12000.068480000002</v>
      </c>
      <c r="H345" s="2">
        <f t="shared" si="9"/>
        <v>0.74999999999818101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5464.58</v>
      </c>
      <c r="D358" s="1">
        <f>'PR-RAS'!E363</f>
        <v>14709.670000000002</v>
      </c>
      <c r="E358" s="1">
        <v>0</v>
      </c>
      <c r="F358" s="1">
        <v>0</v>
      </c>
      <c r="G358" s="2">
        <f t="shared" si="8"/>
        <v>12453.559440000001</v>
      </c>
      <c r="H358" s="2">
        <f t="shared" si="9"/>
        <v>0.74999999999818101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4442.1000000000004</v>
      </c>
      <c r="D364" s="1">
        <f>'PR-RAS'!E369</f>
        <v>13709.710000000001</v>
      </c>
      <c r="E364" s="1">
        <v>0</v>
      </c>
      <c r="F364" s="1">
        <v>0</v>
      </c>
      <c r="G364" s="2">
        <f t="shared" si="8"/>
        <v>11565.731760000001</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4442.1000000000004</v>
      </c>
      <c r="D365" s="1">
        <f>'PR-RAS'!E370</f>
        <v>6576.34</v>
      </c>
      <c r="E365" s="1">
        <v>0</v>
      </c>
      <c r="F365" s="1">
        <v>0</v>
      </c>
      <c r="G365" s="2">
        <f t="shared" si="8"/>
        <v>6404.4999199999993</v>
      </c>
      <c r="H365" s="2">
        <f t="shared" si="9"/>
        <v>0.44000000000050932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122</v>
      </c>
      <c r="E366" s="1">
        <v>0</v>
      </c>
      <c r="F366" s="1">
        <v>0</v>
      </c>
      <c r="G366" s="2">
        <f t="shared" si="8"/>
        <v>89.06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821.75</v>
      </c>
      <c r="E367" s="1">
        <v>0</v>
      </c>
      <c r="F367" s="1">
        <v>0</v>
      </c>
      <c r="G367" s="2">
        <f t="shared" si="8"/>
        <v>601.52099999999996</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2996.59</v>
      </c>
      <c r="E369" s="1">
        <v>0</v>
      </c>
      <c r="F369" s="1">
        <v>0</v>
      </c>
      <c r="G369" s="2">
        <f t="shared" si="8"/>
        <v>2205.4902400000001</v>
      </c>
      <c r="H369" s="2">
        <f t="shared" si="9"/>
        <v>0.40999999999985448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3193.03</v>
      </c>
      <c r="E371" s="1">
        <v>0</v>
      </c>
      <c r="F371" s="1">
        <v>0</v>
      </c>
      <c r="G371" s="2">
        <f t="shared" si="8"/>
        <v>2362.8422</v>
      </c>
      <c r="H371" s="2">
        <f t="shared" si="9"/>
        <v>3.0000000000200089E-2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1022.48</v>
      </c>
      <c r="D378" s="1">
        <f>'PR-RAS'!E383</f>
        <v>999.96</v>
      </c>
      <c r="E378" s="1">
        <v>0</v>
      </c>
      <c r="F378" s="1">
        <v>0</v>
      </c>
      <c r="G378" s="2">
        <f t="shared" si="8"/>
        <v>1139.4448</v>
      </c>
      <c r="H378" s="2">
        <f t="shared" si="9"/>
        <v>0.51999999999998181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1022.48</v>
      </c>
      <c r="D379" s="1">
        <f>'PR-RAS'!E384</f>
        <v>999.96</v>
      </c>
      <c r="E379" s="1">
        <v>0</v>
      </c>
      <c r="F379" s="1">
        <v>0</v>
      </c>
      <c r="G379" s="2">
        <f t="shared" si="8"/>
        <v>1142.4672</v>
      </c>
      <c r="H379" s="2">
        <f t="shared" si="9"/>
        <v>0.51999999999998181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5054.07</v>
      </c>
      <c r="D403" s="1">
        <f>'PR-RAS'!E408</f>
        <v>14709.670000000002</v>
      </c>
      <c r="E403" s="1">
        <v>0</v>
      </c>
      <c r="F403" s="1">
        <v>0</v>
      </c>
      <c r="G403" s="2">
        <f t="shared" si="8"/>
        <v>13858.310820000002</v>
      </c>
      <c r="H403" s="2">
        <f t="shared" si="9"/>
        <v>0.39999999999781721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11654.72</v>
      </c>
      <c r="D404" s="1">
        <f>'PR-RAS'!E409</f>
        <v>22559.93</v>
      </c>
      <c r="E404" s="1">
        <v>0</v>
      </c>
      <c r="F404" s="1">
        <v>0</v>
      </c>
      <c r="G404" s="2">
        <f t="shared" si="8"/>
        <v>22880.155740000002</v>
      </c>
      <c r="H404" s="2">
        <f t="shared" si="9"/>
        <v>0.3500000000003638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1079747.6700000002</v>
      </c>
      <c r="D407" s="1">
        <f>'PR-RAS'!E412</f>
        <v>1298799.53</v>
      </c>
      <c r="E407" s="1">
        <v>0</v>
      </c>
      <c r="F407" s="1">
        <v>0</v>
      </c>
      <c r="G407" s="2">
        <f t="shared" si="8"/>
        <v>1493002.7723800002</v>
      </c>
      <c r="H407" s="2">
        <f t="shared" si="9"/>
        <v>0.79999999981373549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1065707.6099999999</v>
      </c>
      <c r="D408" s="1">
        <f>'PR-RAS'!E413</f>
        <v>1280328.3500000001</v>
      </c>
      <c r="E408" s="1">
        <v>0</v>
      </c>
      <c r="F408" s="1">
        <v>0</v>
      </c>
      <c r="G408" s="2">
        <f t="shared" si="8"/>
        <v>1475930.2741699999</v>
      </c>
      <c r="H408" s="2">
        <f t="shared" si="9"/>
        <v>0.74000000022351742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14040.060000000289</v>
      </c>
      <c r="D409" s="1">
        <f>'PR-RAS'!E414</f>
        <v>18471.179999999935</v>
      </c>
      <c r="E409" s="1">
        <v>0</v>
      </c>
      <c r="F409" s="1">
        <v>0</v>
      </c>
      <c r="G409" s="2">
        <f t="shared" si="8"/>
        <v>20800.827360000065</v>
      </c>
      <c r="H409" s="2">
        <f t="shared" si="9"/>
        <v>0.24000000022351742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20193.53</v>
      </c>
      <c r="D411" s="1">
        <f>'PR-RAS'!E416</f>
        <v>34233.589999999997</v>
      </c>
      <c r="E411" s="1">
        <v>0</v>
      </c>
      <c r="F411" s="1">
        <v>0</v>
      </c>
      <c r="G411" s="2">
        <f t="shared" si="8"/>
        <v>36350.891099999993</v>
      </c>
      <c r="H411" s="2">
        <f t="shared" si="9"/>
        <v>0.88000000000465661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120.94</v>
      </c>
      <c r="D413" s="1">
        <f>'PR-RAS'!E418</f>
        <v>0</v>
      </c>
      <c r="E413" s="1">
        <v>0</v>
      </c>
      <c r="F413" s="1">
        <v>0</v>
      </c>
      <c r="G413" s="2">
        <f t="shared" si="8"/>
        <v>49.827279999999995</v>
      </c>
      <c r="H413" s="2">
        <f t="shared" si="9"/>
        <v>6.0000000000002274E-2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1079747.6700000002</v>
      </c>
      <c r="D633" s="1">
        <f>'PR-RAS'!E639</f>
        <v>1298799.53</v>
      </c>
      <c r="E633" s="1">
        <v>0</v>
      </c>
      <c r="F633" s="1">
        <v>0</v>
      </c>
      <c r="G633" s="2">
        <f t="shared" si="10"/>
        <v>2324083.1333600003</v>
      </c>
      <c r="H633" s="2">
        <f t="shared" si="11"/>
        <v>0.79999999981373549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1065707.6099999999</v>
      </c>
      <c r="D634" s="1">
        <f>'PR-RAS'!E640</f>
        <v>1280328.3500000001</v>
      </c>
      <c r="E634" s="1">
        <v>0</v>
      </c>
      <c r="F634" s="1">
        <v>0</v>
      </c>
      <c r="G634" s="2">
        <f t="shared" si="10"/>
        <v>2295488.6082299999</v>
      </c>
      <c r="H634" s="2">
        <f t="shared" si="11"/>
        <v>0.74000000022351742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14040.060000000289</v>
      </c>
      <c r="D635" s="1">
        <f>'PR-RAS'!E641</f>
        <v>18471.179999999935</v>
      </c>
      <c r="E635" s="1">
        <v>0</v>
      </c>
      <c r="F635" s="1">
        <v>0</v>
      </c>
      <c r="G635" s="2">
        <f t="shared" si="10"/>
        <v>32322.854280000101</v>
      </c>
      <c r="H635" s="2">
        <f t="shared" si="11"/>
        <v>0.24000000022351742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20193.53</v>
      </c>
      <c r="D637" s="1">
        <f>'PR-RAS'!E643</f>
        <v>34233.589999999997</v>
      </c>
      <c r="E637" s="1">
        <v>0</v>
      </c>
      <c r="F637" s="1">
        <v>0</v>
      </c>
      <c r="G637" s="2">
        <f t="shared" si="10"/>
        <v>56388.211559999996</v>
      </c>
      <c r="H637" s="2">
        <f t="shared" si="11"/>
        <v>0.88000000000465661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34233.590000000288</v>
      </c>
      <c r="D639" s="1">
        <f>'PR-RAS'!E645</f>
        <v>52704.769999999931</v>
      </c>
      <c r="E639" s="1">
        <v>0</v>
      </c>
      <c r="F639" s="1">
        <v>0</v>
      </c>
      <c r="G639" s="2">
        <f t="shared" si="10"/>
        <v>89092.316940000092</v>
      </c>
      <c r="H639" s="2">
        <f t="shared" si="11"/>
        <v>0.63999999978113919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81368.69</v>
      </c>
      <c r="D641" s="1">
        <f>'PR-RAS'!E647</f>
        <v>94842.01</v>
      </c>
      <c r="E641" s="1">
        <v>0</v>
      </c>
      <c r="F641" s="1">
        <v>0</v>
      </c>
      <c r="G641" s="2">
        <f t="shared" si="10"/>
        <v>173473.73439999999</v>
      </c>
      <c r="H641" s="2">
        <f t="shared" si="11"/>
        <v>0.319999999992433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28355.53</v>
      </c>
      <c r="D642" s="1">
        <f>'PR-RAS'!E649</f>
        <v>41949.59</v>
      </c>
      <c r="E642" s="1">
        <v>0</v>
      </c>
      <c r="F642" s="1">
        <v>0</v>
      </c>
      <c r="G642" s="2">
        <f t="shared" si="10"/>
        <v>71955.269109999994</v>
      </c>
      <c r="H642" s="2">
        <f t="shared" si="11"/>
        <v>0.88000000000465661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208471.37</v>
      </c>
      <c r="D643" s="1">
        <f>'PR-RAS'!E650</f>
        <v>132763.78</v>
      </c>
      <c r="E643" s="1">
        <v>0</v>
      </c>
      <c r="F643" s="1">
        <v>0</v>
      </c>
      <c r="G643" s="2">
        <f t="shared" si="10"/>
        <v>304307.31306000001</v>
      </c>
      <c r="H643" s="2">
        <f t="shared" si="11"/>
        <v>0.58999999999650754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194877.31</v>
      </c>
      <c r="D644" s="1">
        <f>'PR-RAS'!E651</f>
        <v>107089.63</v>
      </c>
      <c r="E644" s="1">
        <v>0</v>
      </c>
      <c r="F644" s="1">
        <v>0</v>
      </c>
      <c r="G644" s="2">
        <f t="shared" si="10"/>
        <v>263023.37450999999</v>
      </c>
      <c r="H644" s="2">
        <f t="shared" si="11"/>
        <v>0.67999999999301508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41949.59</v>
      </c>
      <c r="D645" s="1">
        <f>'PR-RAS'!E652</f>
        <v>67623.739999999991</v>
      </c>
      <c r="E645" s="1">
        <v>0</v>
      </c>
      <c r="F645" s="1">
        <v>0</v>
      </c>
      <c r="G645" s="2">
        <f t="shared" si="10"/>
        <v>114114.91307999998</v>
      </c>
      <c r="H645" s="2">
        <f t="shared" si="11"/>
        <v>0.67000000001280569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60</v>
      </c>
      <c r="E647" s="1">
        <v>0</v>
      </c>
      <c r="F647" s="1">
        <v>0</v>
      </c>
      <c r="G647" s="2">
        <f t="shared" si="10"/>
        <v>116.926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44</v>
      </c>
      <c r="E649" s="1">
        <v>0</v>
      </c>
      <c r="F649" s="1">
        <v>0</v>
      </c>
      <c r="G649" s="2">
        <f t="shared" si="10"/>
        <v>86.832000000000008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920601.27</v>
      </c>
      <c r="D668" s="1">
        <f>'PR-RAS'!E675</f>
        <v>1140153.4099999999</v>
      </c>
      <c r="E668" s="1">
        <v>0</v>
      </c>
      <c r="F668" s="1">
        <v>0</v>
      </c>
      <c r="G668" s="2">
        <f t="shared" si="10"/>
        <v>2135005.6960300002</v>
      </c>
      <c r="H668" s="2">
        <f t="shared" si="11"/>
        <v>0.67999999993480742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7433.87</v>
      </c>
      <c r="D669" s="1">
        <f>'PR-RAS'!E676</f>
        <v>2692.79</v>
      </c>
      <c r="E669" s="1">
        <v>0</v>
      </c>
      <c r="F669" s="1">
        <v>0</v>
      </c>
      <c r="G669" s="2">
        <f t="shared" si="10"/>
        <v>8563.392600000001</v>
      </c>
      <c r="H669" s="2">
        <f t="shared" si="11"/>
        <v>0.34000000000014552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12195.48</v>
      </c>
      <c r="D670" s="1">
        <f>'PR-RAS'!E677</f>
        <v>279.01</v>
      </c>
      <c r="E670" s="1">
        <v>0</v>
      </c>
      <c r="F670" s="1">
        <v>0</v>
      </c>
      <c r="G670" s="2">
        <f t="shared" si="10"/>
        <v>8532.0915000000005</v>
      </c>
      <c r="H670" s="2">
        <f t="shared" si="11"/>
        <v>0.48999999999955435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15000.4</v>
      </c>
      <c r="D687" s="1">
        <f>'PR-RAS'!E694</f>
        <v>40097.599999999999</v>
      </c>
      <c r="E687" s="1">
        <v>0</v>
      </c>
      <c r="F687" s="1">
        <v>0</v>
      </c>
      <c r="G687" s="2">
        <f t="shared" si="10"/>
        <v>65304.181599999996</v>
      </c>
      <c r="H687" s="2">
        <f t="shared" si="11"/>
        <v>0.80000000000109139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2854.78</v>
      </c>
      <c r="D703" s="1">
        <f>'PR-RAS'!E710</f>
        <v>2837.5</v>
      </c>
      <c r="E703" s="1">
        <v>0</v>
      </c>
      <c r="F703" s="1">
        <v>0</v>
      </c>
      <c r="G703" s="2">
        <f t="shared" si="10"/>
        <v>5987.9055600000002</v>
      </c>
      <c r="H703" s="2">
        <f t="shared" si="11"/>
        <v>0.71999999999979991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2960.49</v>
      </c>
      <c r="E710" s="1">
        <v>0</v>
      </c>
      <c r="F710" s="1">
        <v>0</v>
      </c>
      <c r="G710" s="2">
        <f t="shared" si="10"/>
        <v>4546.4199599999993</v>
      </c>
      <c r="H710" s="2">
        <f t="shared" si="11"/>
        <v>0.94999999999976126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48317.91</v>
      </c>
      <c r="D711" s="1">
        <f>'PR-RAS'!E718</f>
        <v>44168.76</v>
      </c>
      <c r="E711" s="1">
        <v>0</v>
      </c>
      <c r="F711" s="1">
        <v>0</v>
      </c>
      <c r="G711" s="2">
        <f t="shared" si="10"/>
        <v>97025.355299999996</v>
      </c>
      <c r="H711" s="2">
        <f t="shared" si="11"/>
        <v>0.32999999999447027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2012.84</v>
      </c>
      <c r="D713" s="1">
        <f>'PR-RAS'!E720</f>
        <v>6955.4</v>
      </c>
      <c r="E713" s="1">
        <v>0</v>
      </c>
      <c r="F713" s="1">
        <v>0</v>
      </c>
      <c r="G713" s="2">
        <f t="shared" si="10"/>
        <v>11337.631679999999</v>
      </c>
      <c r="H713" s="2">
        <f t="shared" si="11"/>
        <v>0.55999999999971806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370.91</v>
      </c>
      <c r="D714" s="1">
        <f>'PR-RAS'!E721</f>
        <v>0</v>
      </c>
      <c r="E714" s="1">
        <v>0</v>
      </c>
      <c r="F714" s="1">
        <v>0</v>
      </c>
      <c r="G714" s="2">
        <f t="shared" si="10"/>
        <v>264.45882999999998</v>
      </c>
      <c r="H714" s="2">
        <f t="shared" si="11"/>
        <v>8.9999999999974989E-2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1005773.26</v>
      </c>
      <c r="D984" s="6">
        <f>BILANCA!E6</f>
        <v>1018457.64</v>
      </c>
      <c r="E984" s="6">
        <v>0</v>
      </c>
      <c r="F984" s="6">
        <v>0</v>
      </c>
      <c r="G984" s="7">
        <f t="shared" ref="G984:G1241" si="22">B984/1000*C984+B984/500*D984</f>
        <v>3042.6885400000001</v>
      </c>
      <c r="H984" s="7">
        <f t="shared" si="19"/>
        <v>0.61999999999534339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877108.82</v>
      </c>
      <c r="D985" s="1">
        <f>BILANCA!E7</f>
        <v>855958.25</v>
      </c>
      <c r="E985" s="1">
        <v>0</v>
      </c>
      <c r="F985" s="1">
        <v>0</v>
      </c>
      <c r="G985" s="2">
        <f t="shared" si="22"/>
        <v>5178.0506399999995</v>
      </c>
      <c r="H985" s="2">
        <f t="shared" si="19"/>
        <v>0.43000000005122274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5109.83</v>
      </c>
      <c r="D986" s="1">
        <f>BILANCA!E8</f>
        <v>5109.83</v>
      </c>
      <c r="E986" s="1">
        <v>0</v>
      </c>
      <c r="F986" s="1">
        <v>0</v>
      </c>
      <c r="G986" s="2">
        <f t="shared" si="22"/>
        <v>45.98847</v>
      </c>
      <c r="H986" s="2">
        <f t="shared" si="19"/>
        <v>0.34000000000014552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5109.83</v>
      </c>
      <c r="D987" s="1">
        <f>BILANCA!E9</f>
        <v>5109.83</v>
      </c>
      <c r="E987" s="1">
        <v>0</v>
      </c>
      <c r="F987" s="1">
        <v>0</v>
      </c>
      <c r="G987" s="2">
        <f t="shared" si="22"/>
        <v>61.317959999999999</v>
      </c>
      <c r="H987" s="2">
        <f t="shared" si="19"/>
        <v>0.34000000000014552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849518.25</v>
      </c>
      <c r="D990" s="1">
        <f>BILANCA!E12</f>
        <v>828367.68</v>
      </c>
      <c r="E990" s="1">
        <v>0</v>
      </c>
      <c r="F990" s="1">
        <v>0</v>
      </c>
      <c r="G990" s="2">
        <f t="shared" si="22"/>
        <v>17543.775270000002</v>
      </c>
      <c r="H990" s="2">
        <f t="shared" si="19"/>
        <v>0.56999999994877726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712497.96</v>
      </c>
      <c r="D991" s="1">
        <f>BILANCA!E13</f>
        <v>697808.43</v>
      </c>
      <c r="E991" s="1">
        <v>0</v>
      </c>
      <c r="F991" s="1">
        <v>0</v>
      </c>
      <c r="G991" s="2">
        <f t="shared" si="22"/>
        <v>16864.918559999998</v>
      </c>
      <c r="H991" s="2">
        <f t="shared" si="19"/>
        <v>0.47000000008847564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18292.63</v>
      </c>
      <c r="D992" s="1">
        <f>BILANCA!E14</f>
        <v>18292.63</v>
      </c>
      <c r="E992" s="1">
        <v>0</v>
      </c>
      <c r="F992" s="1">
        <v>0</v>
      </c>
      <c r="G992" s="2">
        <f t="shared" si="22"/>
        <v>493.90100999999999</v>
      </c>
      <c r="H992" s="2">
        <f t="shared" si="19"/>
        <v>0.73999999999796273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1100762.56</v>
      </c>
      <c r="D993" s="1">
        <f>BILANCA!E15</f>
        <v>1100762.56</v>
      </c>
      <c r="E993" s="1">
        <v>0</v>
      </c>
      <c r="F993" s="1">
        <v>0</v>
      </c>
      <c r="G993" s="2">
        <f t="shared" si="22"/>
        <v>33022.876800000005</v>
      </c>
      <c r="H993" s="2">
        <f t="shared" si="19"/>
        <v>0.87999999988824129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22749.59</v>
      </c>
      <c r="D995" s="1">
        <f>BILANCA!E17</f>
        <v>22749.59</v>
      </c>
      <c r="E995" s="1">
        <v>0</v>
      </c>
      <c r="F995" s="1">
        <v>0</v>
      </c>
      <c r="G995" s="2">
        <f t="shared" si="22"/>
        <v>818.98524000000009</v>
      </c>
      <c r="H995" s="2">
        <f t="shared" si="19"/>
        <v>0.81999999999970896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429306.82</v>
      </c>
      <c r="D996" s="1">
        <f>BILANCA!E18</f>
        <v>443996.35</v>
      </c>
      <c r="E996" s="1">
        <v>0</v>
      </c>
      <c r="F996" s="1">
        <v>0</v>
      </c>
      <c r="G996" s="2">
        <f t="shared" si="22"/>
        <v>17124.893759999999</v>
      </c>
      <c r="H996" s="2">
        <f t="shared" si="19"/>
        <v>0.52999999996973202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80893.059999999939</v>
      </c>
      <c r="D997" s="1">
        <f>BILANCA!E19</f>
        <v>122100.36999999994</v>
      </c>
      <c r="E997" s="1">
        <v>0</v>
      </c>
      <c r="F997" s="1">
        <v>0</v>
      </c>
      <c r="G997" s="2">
        <f t="shared" si="22"/>
        <v>4551.3131999999969</v>
      </c>
      <c r="H997" s="2">
        <f t="shared" si="19"/>
        <v>0.42999999987659976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213259.24</v>
      </c>
      <c r="D998" s="1">
        <f>BILANCA!E20</f>
        <v>279236.62</v>
      </c>
      <c r="E998" s="1">
        <v>0</v>
      </c>
      <c r="F998" s="1">
        <v>0</v>
      </c>
      <c r="G998" s="2">
        <f t="shared" si="22"/>
        <v>11575.9872</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3018.51</v>
      </c>
      <c r="D999" s="1">
        <f>BILANCA!E21</f>
        <v>1744.36</v>
      </c>
      <c r="E999" s="1">
        <v>0</v>
      </c>
      <c r="F999" s="1">
        <v>0</v>
      </c>
      <c r="G999" s="2">
        <f t="shared" si="22"/>
        <v>104.11568</v>
      </c>
      <c r="H999" s="2">
        <f t="shared" si="19"/>
        <v>0.84999999999968168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8180.24</v>
      </c>
      <c r="D1000" s="1">
        <f>BILANCA!E22</f>
        <v>9001.99</v>
      </c>
      <c r="E1000" s="1">
        <v>0</v>
      </c>
      <c r="F1000" s="1">
        <v>0</v>
      </c>
      <c r="G1000" s="2">
        <f t="shared" si="22"/>
        <v>445.13174000000004</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10728.34</v>
      </c>
      <c r="D1002" s="1">
        <f>BILANCA!E24</f>
        <v>13724.93</v>
      </c>
      <c r="E1002" s="1">
        <v>0</v>
      </c>
      <c r="F1002" s="1">
        <v>0</v>
      </c>
      <c r="G1002" s="2">
        <f t="shared" si="22"/>
        <v>725.38580000000002</v>
      </c>
      <c r="H1002" s="2">
        <f t="shared" si="19"/>
        <v>0.40999999999985448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3510.62</v>
      </c>
      <c r="D1003" s="1">
        <f>BILANCA!E25</f>
        <v>3510.62</v>
      </c>
      <c r="E1003" s="1">
        <v>0</v>
      </c>
      <c r="F1003" s="1">
        <v>0</v>
      </c>
      <c r="G1003" s="2">
        <f t="shared" si="22"/>
        <v>210.63720000000001</v>
      </c>
      <c r="H1003" s="2">
        <f t="shared" si="19"/>
        <v>0.76000000000021828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138427.24</v>
      </c>
      <c r="D1004" s="1">
        <f>BILANCA!E26</f>
        <v>142295.26999999999</v>
      </c>
      <c r="E1004" s="1">
        <v>0</v>
      </c>
      <c r="F1004" s="1">
        <v>0</v>
      </c>
      <c r="G1004" s="2">
        <f t="shared" si="22"/>
        <v>8883.3733800000009</v>
      </c>
      <c r="H1004" s="2">
        <f t="shared" si="19"/>
        <v>0.5099999999802094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296231.13</v>
      </c>
      <c r="D1006" s="1">
        <f>BILANCA!E28</f>
        <v>327413.42</v>
      </c>
      <c r="E1006" s="1">
        <v>0</v>
      </c>
      <c r="F1006" s="1">
        <v>0</v>
      </c>
      <c r="G1006" s="2">
        <f t="shared" si="22"/>
        <v>21874.333309999998</v>
      </c>
      <c r="H1006" s="2">
        <f t="shared" si="19"/>
        <v>0.54999999998835847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14591.419999999998</v>
      </c>
      <c r="D1007" s="1">
        <f>BILANCA!E29</f>
        <v>8458.8799999999974</v>
      </c>
      <c r="E1007" s="1">
        <v>0</v>
      </c>
      <c r="F1007" s="1">
        <v>0</v>
      </c>
      <c r="G1007" s="2">
        <f t="shared" si="22"/>
        <v>756.2203199999999</v>
      </c>
      <c r="H1007" s="2">
        <f t="shared" si="19"/>
        <v>0.54000000000087311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49060.28</v>
      </c>
      <c r="D1008" s="1">
        <f>BILANCA!E30</f>
        <v>49060.28</v>
      </c>
      <c r="E1008" s="1">
        <v>0</v>
      </c>
      <c r="F1008" s="1">
        <v>0</v>
      </c>
      <c r="G1008" s="2">
        <f t="shared" si="22"/>
        <v>3679.5210000000002</v>
      </c>
      <c r="H1008" s="2">
        <f t="shared" si="19"/>
        <v>0.55999999999767169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34468.86</v>
      </c>
      <c r="D1012" s="1">
        <f>BILANCA!E34</f>
        <v>40601.4</v>
      </c>
      <c r="E1012" s="1">
        <v>0</v>
      </c>
      <c r="F1012" s="1">
        <v>0</v>
      </c>
      <c r="G1012" s="2">
        <f t="shared" si="22"/>
        <v>3354.4781400000002</v>
      </c>
      <c r="H1012" s="2">
        <f t="shared" si="19"/>
        <v>0.54000000000087311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41535.81</v>
      </c>
      <c r="D1013" s="1">
        <f>BILANCA!E35</f>
        <v>0</v>
      </c>
      <c r="E1013" s="1">
        <v>0</v>
      </c>
      <c r="F1013" s="1">
        <v>0</v>
      </c>
      <c r="G1013" s="2">
        <f t="shared" si="22"/>
        <v>1246.0743</v>
      </c>
      <c r="H1013" s="2">
        <f t="shared" si="19"/>
        <v>0.19000000000232831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41535.81</v>
      </c>
      <c r="D1014" s="1">
        <f>BILANCA!E36</f>
        <v>41866.300000000003</v>
      </c>
      <c r="E1014" s="1">
        <v>0</v>
      </c>
      <c r="F1014" s="1">
        <v>0</v>
      </c>
      <c r="G1014" s="2">
        <f t="shared" si="22"/>
        <v>3883.32071</v>
      </c>
      <c r="H1014" s="2">
        <f t="shared" si="19"/>
        <v>0.49000000000523869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41866.300000000003</v>
      </c>
      <c r="E1018" s="1">
        <v>0</v>
      </c>
      <c r="F1018" s="1">
        <v>0</v>
      </c>
      <c r="G1018" s="2">
        <f t="shared" si="22"/>
        <v>2930.6410000000005</v>
      </c>
      <c r="H1018" s="2">
        <f t="shared" si="19"/>
        <v>0.30000000000291038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37167.35</v>
      </c>
      <c r="D1032" s="1">
        <f>BILANCA!E54</f>
        <v>36485.599999999999</v>
      </c>
      <c r="E1032" s="1">
        <v>0</v>
      </c>
      <c r="F1032" s="1">
        <v>0</v>
      </c>
      <c r="G1032" s="2">
        <f t="shared" si="22"/>
        <v>5396.7889500000001</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37167.35</v>
      </c>
      <c r="D1033" s="1">
        <f>BILANCA!E55</f>
        <v>36485.599999999999</v>
      </c>
      <c r="E1033" s="1">
        <v>0</v>
      </c>
      <c r="F1033" s="1">
        <v>0</v>
      </c>
      <c r="G1033" s="2">
        <f t="shared" si="22"/>
        <v>5506.9274999999998</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22480.74</v>
      </c>
      <c r="D1034" s="1">
        <f>BILANCA!E56</f>
        <v>22480.74</v>
      </c>
      <c r="E1034" s="1">
        <v>0</v>
      </c>
      <c r="F1034" s="1">
        <v>0</v>
      </c>
      <c r="G1034" s="2">
        <f t="shared" si="22"/>
        <v>3439.5532199999998</v>
      </c>
      <c r="H1034" s="2">
        <f t="shared" si="19"/>
        <v>0.51999999999679858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22480.74</v>
      </c>
      <c r="D1035" s="1">
        <f>BILANCA!E57</f>
        <v>22480.74</v>
      </c>
      <c r="E1035" s="1">
        <v>0</v>
      </c>
      <c r="F1035" s="1">
        <v>0</v>
      </c>
      <c r="G1035" s="2">
        <f t="shared" si="22"/>
        <v>3506.9954399999997</v>
      </c>
      <c r="H1035" s="2">
        <f t="shared" si="19"/>
        <v>0.51999999999679858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128664.44</v>
      </c>
      <c r="D1046" s="1">
        <f>BILANCA!E68</f>
        <v>162499.39000000001</v>
      </c>
      <c r="E1046" s="1">
        <v>0</v>
      </c>
      <c r="F1046" s="1">
        <v>0</v>
      </c>
      <c r="G1046" s="2">
        <f t="shared" si="22"/>
        <v>28580.782860000003</v>
      </c>
      <c r="H1046" s="2">
        <f t="shared" si="19"/>
        <v>0.83000000001629815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41949.59</v>
      </c>
      <c r="D1047" s="1">
        <f>BILANCA!E69</f>
        <v>67623.740000000005</v>
      </c>
      <c r="E1047" s="1">
        <v>0</v>
      </c>
      <c r="F1047" s="1">
        <v>0</v>
      </c>
      <c r="G1047" s="2">
        <f t="shared" si="22"/>
        <v>11340.612480000002</v>
      </c>
      <c r="H1047" s="2">
        <f t="shared" si="19"/>
        <v>0.66999999999825377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41949.59</v>
      </c>
      <c r="D1048" s="1">
        <f>BILANCA!E70</f>
        <v>67623.740000000005</v>
      </c>
      <c r="E1048" s="1">
        <v>0</v>
      </c>
      <c r="F1048" s="1">
        <v>0</v>
      </c>
      <c r="G1048" s="2">
        <f t="shared" si="22"/>
        <v>11517.809550000002</v>
      </c>
      <c r="H1048" s="2">
        <f t="shared" si="19"/>
        <v>0.66999999999825377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41949.59</v>
      </c>
      <c r="D1050" s="1">
        <f>BILANCA!E72</f>
        <v>67623.740000000005</v>
      </c>
      <c r="E1050" s="1">
        <v>0</v>
      </c>
      <c r="F1050" s="1">
        <v>0</v>
      </c>
      <c r="G1050" s="2">
        <f t="shared" si="22"/>
        <v>11872.203690000002</v>
      </c>
      <c r="H1050" s="2">
        <f t="shared" si="19"/>
        <v>0.66999999999825377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5225.22</v>
      </c>
      <c r="D1056" s="1">
        <f>BILANCA!E78</f>
        <v>33.64</v>
      </c>
      <c r="E1056" s="1">
        <v>0</v>
      </c>
      <c r="F1056" s="1">
        <v>0</v>
      </c>
      <c r="G1056" s="2">
        <f t="shared" si="22"/>
        <v>386.35250000000002</v>
      </c>
      <c r="H1056" s="2">
        <f t="shared" si="19"/>
        <v>0.58000000000025409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5225.22</v>
      </c>
      <c r="D1064" s="1">
        <f>BILANCA!E86</f>
        <v>33.64</v>
      </c>
      <c r="E1064" s="1">
        <v>0</v>
      </c>
      <c r="F1064" s="1">
        <v>0</v>
      </c>
      <c r="G1064" s="2">
        <f t="shared" si="22"/>
        <v>428.69250000000005</v>
      </c>
      <c r="H1064" s="2">
        <f t="shared" si="19"/>
        <v>0.58000000000025409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120.94</v>
      </c>
      <c r="D1124" s="1">
        <f>BILANCA!E146</f>
        <v>0</v>
      </c>
      <c r="E1124" s="1">
        <v>0</v>
      </c>
      <c r="F1124" s="1">
        <v>0</v>
      </c>
      <c r="G1124" s="2">
        <f t="shared" si="22"/>
        <v>17.052539999999997</v>
      </c>
      <c r="H1124" s="2">
        <f t="shared" si="23"/>
        <v>6.0000000000002274E-2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120.94</v>
      </c>
      <c r="D1138" s="1">
        <f>BILANCA!E160</f>
        <v>0</v>
      </c>
      <c r="E1138" s="1">
        <v>0</v>
      </c>
      <c r="F1138" s="1">
        <v>0</v>
      </c>
      <c r="G1138" s="2">
        <f t="shared" si="22"/>
        <v>18.745699999999999</v>
      </c>
      <c r="H1138" s="2">
        <f t="shared" si="23"/>
        <v>6.0000000000002274E-2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81368.69</v>
      </c>
      <c r="D1148" s="1">
        <f>BILANCA!E170</f>
        <v>94842.01</v>
      </c>
      <c r="E1148" s="1">
        <v>0</v>
      </c>
      <c r="F1148" s="1">
        <v>0</v>
      </c>
      <c r="G1148" s="2">
        <f t="shared" si="22"/>
        <v>44723.69715</v>
      </c>
      <c r="H1148" s="2">
        <f t="shared" si="23"/>
        <v>0.319999999992433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81368.69</v>
      </c>
      <c r="D1151" s="1">
        <f>BILANCA!E173</f>
        <v>94842.01</v>
      </c>
      <c r="E1151" s="1">
        <v>0</v>
      </c>
      <c r="F1151" s="1">
        <v>0</v>
      </c>
      <c r="G1151" s="2">
        <f t="shared" si="22"/>
        <v>45536.855280000003</v>
      </c>
      <c r="H1151" s="2">
        <f t="shared" si="23"/>
        <v>0.319999999992433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1005773.26</v>
      </c>
      <c r="D1152" s="1">
        <f>BILANCA!E175</f>
        <v>1018457.64</v>
      </c>
      <c r="E1152" s="1">
        <v>0</v>
      </c>
      <c r="F1152" s="1">
        <v>0</v>
      </c>
      <c r="G1152" s="2">
        <f t="shared" si="22"/>
        <v>514214.36326000001</v>
      </c>
      <c r="H1152" s="2">
        <f t="shared" si="23"/>
        <v>0.61999999999534339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94309.91</v>
      </c>
      <c r="D1153" s="1">
        <f>BILANCA!E176</f>
        <v>109794.62</v>
      </c>
      <c r="E1153" s="1">
        <v>0</v>
      </c>
      <c r="F1153" s="1">
        <v>0</v>
      </c>
      <c r="G1153" s="2">
        <f t="shared" si="22"/>
        <v>53362.855500000005</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94309.91</v>
      </c>
      <c r="D1154" s="1">
        <f>BILANCA!E177</f>
        <v>109178.62</v>
      </c>
      <c r="E1154" s="1">
        <v>0</v>
      </c>
      <c r="F1154" s="1">
        <v>0</v>
      </c>
      <c r="G1154" s="2">
        <f t="shared" si="22"/>
        <v>53466.082650000004</v>
      </c>
      <c r="H1154" s="2">
        <f t="shared" si="23"/>
        <v>0.47000000000116415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81228.69</v>
      </c>
      <c r="D1155" s="1">
        <f>BILANCA!E178</f>
        <v>94621.21</v>
      </c>
      <c r="E1155" s="1">
        <v>0</v>
      </c>
      <c r="F1155" s="1">
        <v>0</v>
      </c>
      <c r="G1155" s="2">
        <f t="shared" si="22"/>
        <v>46521.030920000005</v>
      </c>
      <c r="H1155" s="2">
        <f t="shared" si="23"/>
        <v>0.52000000000407454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7801.08</v>
      </c>
      <c r="D1156" s="1">
        <f>BILANCA!E179</f>
        <v>14465.87</v>
      </c>
      <c r="E1156" s="1">
        <v>0</v>
      </c>
      <c r="F1156" s="1">
        <v>0</v>
      </c>
      <c r="G1156" s="2">
        <f t="shared" si="22"/>
        <v>6354.7778600000001</v>
      </c>
      <c r="H1156" s="2">
        <f t="shared" si="23"/>
        <v>0.20999999999912689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54.92</v>
      </c>
      <c r="D1157" s="1">
        <f>BILANCA!E180</f>
        <v>57.9</v>
      </c>
      <c r="E1157" s="1">
        <v>0</v>
      </c>
      <c r="F1157" s="1">
        <v>0</v>
      </c>
      <c r="G1157" s="2">
        <f t="shared" si="22"/>
        <v>29.705279999999995</v>
      </c>
      <c r="H1157" s="2">
        <f t="shared" si="23"/>
        <v>0.17999999999999972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54.92</v>
      </c>
      <c r="D1160" s="1">
        <f>BILANCA!E183</f>
        <v>57.9</v>
      </c>
      <c r="E1160" s="1">
        <v>0</v>
      </c>
      <c r="F1160" s="1">
        <v>0</v>
      </c>
      <c r="G1160" s="2">
        <f t="shared" si="22"/>
        <v>30.217439999999996</v>
      </c>
      <c r="H1160" s="2">
        <f t="shared" si="23"/>
        <v>0.17999999999999972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5225.22</v>
      </c>
      <c r="D1165" s="1">
        <f>BILANCA!E188</f>
        <v>33.64</v>
      </c>
      <c r="E1165" s="1">
        <v>0</v>
      </c>
      <c r="F1165" s="1">
        <v>0</v>
      </c>
      <c r="G1165" s="2">
        <f t="shared" si="22"/>
        <v>963.23500000000001</v>
      </c>
      <c r="H1165" s="2">
        <f t="shared" si="23"/>
        <v>0.58000000000025409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616</v>
      </c>
      <c r="E1166" s="1">
        <v>0</v>
      </c>
      <c r="F1166" s="1">
        <v>0</v>
      </c>
      <c r="G1166" s="2">
        <f t="shared" si="22"/>
        <v>225.45599999999999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911463.35</v>
      </c>
      <c r="D1214" s="1">
        <f>BILANCA!E237</f>
        <v>908663.02</v>
      </c>
      <c r="E1214" s="1">
        <v>0</v>
      </c>
      <c r="F1214" s="1">
        <v>0</v>
      </c>
      <c r="G1214" s="2">
        <f t="shared" si="22"/>
        <v>630350.34909000003</v>
      </c>
      <c r="H1214" s="2">
        <f t="shared" si="23"/>
        <v>0.36999999999534339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877108.82000000007</v>
      </c>
      <c r="D1215" s="1">
        <f>BILANCA!E238</f>
        <v>855958.25</v>
      </c>
      <c r="E1215" s="1">
        <v>0</v>
      </c>
      <c r="F1215" s="1">
        <v>0</v>
      </c>
      <c r="G1215" s="2">
        <f t="shared" si="22"/>
        <v>600653.87424000003</v>
      </c>
      <c r="H1215" s="2">
        <f t="shared" si="23"/>
        <v>0.42999999993480742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877108.82000000007</v>
      </c>
      <c r="D1216" s="1">
        <f>BILANCA!E239</f>
        <v>855958.25</v>
      </c>
      <c r="E1216" s="1">
        <v>0</v>
      </c>
      <c r="F1216" s="1">
        <v>0</v>
      </c>
      <c r="G1216" s="2">
        <f t="shared" si="22"/>
        <v>603242.89956000005</v>
      </c>
      <c r="H1216" s="2">
        <f t="shared" si="23"/>
        <v>0.42999999993480742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837019.55</v>
      </c>
      <c r="D1217" s="1">
        <f>BILANCA!E240</f>
        <v>810694.44</v>
      </c>
      <c r="E1217" s="1">
        <v>0</v>
      </c>
      <c r="F1217" s="1">
        <v>0</v>
      </c>
      <c r="G1217" s="2">
        <f t="shared" si="22"/>
        <v>575267.57261999999</v>
      </c>
      <c r="H1217" s="2">
        <f t="shared" si="23"/>
        <v>0.88999999989755452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40089.269999999997</v>
      </c>
      <c r="D1218" s="1">
        <f>BILANCA!E241</f>
        <v>45263.81</v>
      </c>
      <c r="E1218" s="1">
        <v>0</v>
      </c>
      <c r="F1218" s="1">
        <v>0</v>
      </c>
      <c r="G1218" s="2">
        <f t="shared" si="22"/>
        <v>30694.969149999997</v>
      </c>
      <c r="H1218" s="2">
        <f t="shared" si="23"/>
        <v>0.45999999999912689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34233.589999999997</v>
      </c>
      <c r="D1222" s="1">
        <f>BILANCA!E245</f>
        <v>52704.770000000004</v>
      </c>
      <c r="E1222" s="1">
        <v>0</v>
      </c>
      <c r="F1222" s="1">
        <v>0</v>
      </c>
      <c r="G1222" s="2">
        <f t="shared" si="22"/>
        <v>33374.708070000001</v>
      </c>
      <c r="H1222" s="2">
        <f t="shared" si="23"/>
        <v>0.63999999999941792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34233.589999999997</v>
      </c>
      <c r="D1223" s="1">
        <f>BILANCA!E246</f>
        <v>52704.770000000004</v>
      </c>
      <c r="E1223" s="1">
        <v>0</v>
      </c>
      <c r="F1223" s="1">
        <v>0</v>
      </c>
      <c r="G1223" s="2">
        <f t="shared" si="22"/>
        <v>33514.351199999997</v>
      </c>
      <c r="H1223" s="2">
        <f t="shared" si="23"/>
        <v>0.63999999999941792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11673.66</v>
      </c>
      <c r="D1224" s="1">
        <f>BILANCA!E247</f>
        <v>35583.94</v>
      </c>
      <c r="E1224" s="1">
        <v>0</v>
      </c>
      <c r="F1224" s="1">
        <v>0</v>
      </c>
      <c r="G1224" s="2">
        <f t="shared" si="22"/>
        <v>19964.811140000002</v>
      </c>
      <c r="H1224" s="2">
        <f t="shared" si="23"/>
        <v>0.39999999999781721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22559.93</v>
      </c>
      <c r="D1225" s="1">
        <f>BILANCA!E248</f>
        <v>17120.830000000002</v>
      </c>
      <c r="E1225" s="1">
        <v>0</v>
      </c>
      <c r="F1225" s="1">
        <v>0</v>
      </c>
      <c r="G1225" s="2">
        <f t="shared" si="22"/>
        <v>13745.984779999999</v>
      </c>
      <c r="H1225" s="2">
        <f t="shared" si="23"/>
        <v>0.23999999999796273</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120.94</v>
      </c>
      <c r="D1233" s="1">
        <f>BILANCA!E256</f>
        <v>0</v>
      </c>
      <c r="E1233" s="1">
        <v>0</v>
      </c>
      <c r="F1233" s="1">
        <v>0</v>
      </c>
      <c r="G1233" s="2">
        <f t="shared" si="22"/>
        <v>30.234999999999999</v>
      </c>
      <c r="H1233" s="2">
        <f t="shared" si="23"/>
        <v>6.0000000000002274E-2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120.94</v>
      </c>
      <c r="D1240" s="1">
        <f>BILANCA!E264</f>
        <v>0</v>
      </c>
      <c r="E1240" s="1">
        <v>0</v>
      </c>
      <c r="F1240" s="1">
        <v>0</v>
      </c>
      <c r="G1240" s="2">
        <f t="shared" si="22"/>
        <v>31.081579999999999</v>
      </c>
      <c r="H1240" s="2">
        <f t="shared" si="23"/>
        <v>6.0000000000002274E-2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5225.22</v>
      </c>
      <c r="D1244" s="1">
        <f>BILANCA!E268</f>
        <v>33.64</v>
      </c>
      <c r="E1244" s="1">
        <v>0</v>
      </c>
      <c r="F1244" s="1">
        <v>0</v>
      </c>
      <c r="G1244" s="2">
        <f t="shared" si="24"/>
        <v>1381.3425000000002</v>
      </c>
      <c r="H1244" s="2">
        <f t="shared" si="23"/>
        <v>0.58000000000025409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156.5</v>
      </c>
      <c r="D1263" s="1">
        <f>BILANCA!E287</f>
        <v>1426.94</v>
      </c>
      <c r="E1263" s="1">
        <v>0</v>
      </c>
      <c r="F1263" s="1">
        <v>0</v>
      </c>
      <c r="G1263" s="2">
        <f t="shared" si="24"/>
        <v>842.90640000000019</v>
      </c>
      <c r="H1263" s="2">
        <f t="shared" si="23"/>
        <v>0.55999999999994543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94153.41</v>
      </c>
      <c r="D1264" s="1">
        <f>BILANCA!E288</f>
        <v>107751.67999999999</v>
      </c>
      <c r="E1264" s="1">
        <v>0</v>
      </c>
      <c r="F1264" s="1">
        <v>0</v>
      </c>
      <c r="G1264" s="2">
        <f t="shared" si="24"/>
        <v>87013.552370000005</v>
      </c>
      <c r="H1264" s="2">
        <f t="shared" si="23"/>
        <v>0.73000000001047738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616</v>
      </c>
      <c r="E1265" s="1">
        <v>0</v>
      </c>
      <c r="F1265" s="1">
        <v>0</v>
      </c>
      <c r="G1265" s="2">
        <f t="shared" si="24"/>
        <v>347.42399999999998</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5225.22</v>
      </c>
      <c r="D1278" s="1">
        <f>BILANCA!E302</f>
        <v>33.64</v>
      </c>
      <c r="E1278" s="1">
        <v>0</v>
      </c>
      <c r="F1278" s="1">
        <v>0</v>
      </c>
      <c r="G1278" s="2">
        <f t="shared" si="24"/>
        <v>1561.2875000000001</v>
      </c>
      <c r="H1278" s="2">
        <f t="shared" si="23"/>
        <v>0.58000000000025409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1065707.6100000001</v>
      </c>
      <c r="D1408" s="1">
        <f>'RAS-funkcijski'!E114</f>
        <v>1280328.3500000001</v>
      </c>
      <c r="E1408" s="1">
        <v>0</v>
      </c>
      <c r="F1408" s="1">
        <v>0</v>
      </c>
      <c r="G1408" s="2">
        <f t="shared" si="24"/>
        <v>398900.07410000003</v>
      </c>
      <c r="H1408" s="2">
        <f t="shared" si="27"/>
        <v>0.73999999999068677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1065707.6100000001</v>
      </c>
      <c r="D1412" s="1">
        <f>'RAS-funkcijski'!E118</f>
        <v>1280328.3500000001</v>
      </c>
      <c r="E1412" s="1">
        <v>0</v>
      </c>
      <c r="F1412" s="1">
        <v>0</v>
      </c>
      <c r="G1412" s="2">
        <f t="shared" si="24"/>
        <v>413405.53134000005</v>
      </c>
      <c r="H1412" s="2">
        <f t="shared" si="27"/>
        <v>0.73999999999068677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1065707.6100000001</v>
      </c>
      <c r="D1414" s="1">
        <f>'RAS-funkcijski'!E120</f>
        <v>1280328.3500000001</v>
      </c>
      <c r="E1414" s="1">
        <v>0</v>
      </c>
      <c r="F1414" s="1">
        <v>0</v>
      </c>
      <c r="G1414" s="2">
        <f t="shared" si="24"/>
        <v>420658.25996000005</v>
      </c>
      <c r="H1414" s="2">
        <f t="shared" si="27"/>
        <v>0.73999999999068677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1065707.6100000001</v>
      </c>
      <c r="D1435" s="13">
        <f>'RAS-funkcijski'!E141</f>
        <v>1280328.3500000001</v>
      </c>
      <c r="E1435" s="13">
        <v>0</v>
      </c>
      <c r="F1435" s="13">
        <v>0</v>
      </c>
      <c r="G1435" s="14">
        <f t="shared" si="24"/>
        <v>496811.91047000006</v>
      </c>
      <c r="H1435" s="14">
        <f t="shared" si="27"/>
        <v>0.73999999999068677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45642.77</v>
      </c>
      <c r="D1436" s="6">
        <f>'P-VRIO'!E5</f>
        <v>0</v>
      </c>
      <c r="E1436" s="6">
        <v>0</v>
      </c>
      <c r="F1436" s="6">
        <v>0</v>
      </c>
      <c r="G1436" s="7">
        <f t="shared" si="24"/>
        <v>45.642769999999999</v>
      </c>
      <c r="H1436" s="7">
        <f t="shared" si="27"/>
        <v>0.23000000000320142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45642.77</v>
      </c>
      <c r="D1453" s="1">
        <f>'P-VRIO'!E22</f>
        <v>0</v>
      </c>
      <c r="E1453" s="1">
        <v>0</v>
      </c>
      <c r="F1453" s="1">
        <v>0</v>
      </c>
      <c r="G1453" s="2">
        <f t="shared" si="24"/>
        <v>821.56985999999984</v>
      </c>
      <c r="H1453" s="2">
        <f t="shared" si="27"/>
        <v>0.23000000000320142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45642.77</v>
      </c>
      <c r="D1454" s="1">
        <f>'P-VRIO'!E23</f>
        <v>0</v>
      </c>
      <c r="E1454" s="1">
        <v>0</v>
      </c>
      <c r="F1454" s="1">
        <v>0</v>
      </c>
      <c r="G1454" s="2">
        <f t="shared" si="24"/>
        <v>867.21262999999988</v>
      </c>
      <c r="H1454" s="2">
        <f t="shared" si="27"/>
        <v>0.23000000000320142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45642.77</v>
      </c>
      <c r="D1456" s="1">
        <f>'P-VRIO'!E25</f>
        <v>0</v>
      </c>
      <c r="E1456" s="1">
        <v>0</v>
      </c>
      <c r="F1456" s="1">
        <v>0</v>
      </c>
      <c r="G1456" s="2">
        <f t="shared" si="24"/>
        <v>958.49816999999996</v>
      </c>
      <c r="H1456" s="2">
        <f t="shared" si="27"/>
        <v>0.23000000000320142</v>
      </c>
      <c r="I1456" s="10">
        <f t="shared" si="30"/>
        <v>220.45457910306854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94309.91</v>
      </c>
      <c r="D1480" s="6"/>
      <c r="E1480" s="6">
        <v>0</v>
      </c>
      <c r="F1480" s="6">
        <v>0</v>
      </c>
      <c r="G1480" s="7">
        <f t="shared" ref="G1480:G1580" si="34">B1480/1000*C1480</f>
        <v>94.309910000000002</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1300614.6899999997</v>
      </c>
      <c r="D1481" s="1">
        <v>0</v>
      </c>
      <c r="E1481" s="1">
        <v>0</v>
      </c>
      <c r="F1481" s="1">
        <v>0</v>
      </c>
      <c r="G1481" s="2">
        <f t="shared" si="34"/>
        <v>2601.2293799999993</v>
      </c>
      <c r="H1481" s="2">
        <f t="shared" si="35"/>
        <v>0.31000000028871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1286016.0199999998</v>
      </c>
      <c r="D1483" s="1">
        <v>0</v>
      </c>
      <c r="E1483" s="1">
        <v>0</v>
      </c>
      <c r="F1483" s="1">
        <v>0</v>
      </c>
      <c r="G1483" s="2">
        <f t="shared" si="34"/>
        <v>5144.0640799999992</v>
      </c>
      <c r="H1483" s="2">
        <f t="shared" si="35"/>
        <v>1.9999999785795808E-2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1157501.8999999999</v>
      </c>
      <c r="D1484" s="1">
        <v>0</v>
      </c>
      <c r="E1484" s="1">
        <v>0</v>
      </c>
      <c r="F1484" s="1">
        <v>0</v>
      </c>
      <c r="G1484" s="2">
        <f t="shared" si="34"/>
        <v>5787.5094999999992</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124219.06</v>
      </c>
      <c r="D1485" s="1">
        <v>0</v>
      </c>
      <c r="E1485" s="1">
        <v>0</v>
      </c>
      <c r="F1485" s="1">
        <v>0</v>
      </c>
      <c r="G1485" s="2">
        <f t="shared" si="34"/>
        <v>745.31435999999997</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608.41</v>
      </c>
      <c r="D1486" s="1">
        <v>0</v>
      </c>
      <c r="E1486" s="1">
        <v>0</v>
      </c>
      <c r="F1486" s="1">
        <v>0</v>
      </c>
      <c r="G1486" s="2">
        <f t="shared" si="34"/>
        <v>4.2588699999999999</v>
      </c>
      <c r="H1486" s="2">
        <f t="shared" si="35"/>
        <v>0.40999999999996817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3686.65</v>
      </c>
      <c r="D1491" s="1">
        <v>0</v>
      </c>
      <c r="E1491" s="1">
        <v>0</v>
      </c>
      <c r="F1491" s="1">
        <v>0</v>
      </c>
      <c r="G1491" s="2">
        <f t="shared" si="34"/>
        <v>44.239800000000002</v>
      </c>
      <c r="H1491" s="2">
        <f t="shared" si="35"/>
        <v>0.34999999999990905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14598.67</v>
      </c>
      <c r="D1492" s="1">
        <v>0</v>
      </c>
      <c r="E1492" s="1">
        <v>0</v>
      </c>
      <c r="F1492" s="1">
        <v>0</v>
      </c>
      <c r="G1492" s="2">
        <f t="shared" si="34"/>
        <v>189.78270999999998</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1285129.9799999997</v>
      </c>
      <c r="D1499" s="1">
        <v>0</v>
      </c>
      <c r="E1499" s="1">
        <v>0</v>
      </c>
      <c r="F1499" s="1">
        <v>0</v>
      </c>
      <c r="G1499" s="2">
        <f t="shared" si="34"/>
        <v>25702.599599999994</v>
      </c>
      <c r="H1499" s="2">
        <f t="shared" si="35"/>
        <v>2.0000000251457095E-2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1271147.3099999998</v>
      </c>
      <c r="D1501" s="1">
        <v>0</v>
      </c>
      <c r="E1501" s="1">
        <v>0</v>
      </c>
      <c r="F1501" s="1">
        <v>0</v>
      </c>
      <c r="G1501" s="2">
        <f t="shared" si="34"/>
        <v>27965.240819999995</v>
      </c>
      <c r="H1501" s="2">
        <f t="shared" si="35"/>
        <v>0.30999999982304871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1144109.3799999999</v>
      </c>
      <c r="D1502" s="1">
        <v>0</v>
      </c>
      <c r="E1502" s="1">
        <v>0</v>
      </c>
      <c r="F1502" s="1">
        <v>0</v>
      </c>
      <c r="G1502" s="2">
        <f t="shared" si="34"/>
        <v>26314.515739999995</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117554.27</v>
      </c>
      <c r="D1503" s="1">
        <v>0</v>
      </c>
      <c r="E1503" s="1">
        <v>0</v>
      </c>
      <c r="F1503" s="1">
        <v>0</v>
      </c>
      <c r="G1503" s="2">
        <f t="shared" si="34"/>
        <v>2821.3024800000003</v>
      </c>
      <c r="H1503" s="2">
        <f t="shared" si="35"/>
        <v>0.27000000000407454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605.42999999999995</v>
      </c>
      <c r="D1504" s="1">
        <v>0</v>
      </c>
      <c r="E1504" s="1">
        <v>0</v>
      </c>
      <c r="F1504" s="1">
        <v>0</v>
      </c>
      <c r="G1504" s="2">
        <f t="shared" si="34"/>
        <v>15.13575</v>
      </c>
      <c r="H1504" s="2">
        <f t="shared" si="35"/>
        <v>0.42999999999994998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8878.23</v>
      </c>
      <c r="D1509" s="1">
        <v>0</v>
      </c>
      <c r="E1509" s="1">
        <v>0</v>
      </c>
      <c r="F1509" s="1">
        <v>0</v>
      </c>
      <c r="G1509" s="2">
        <f t="shared" si="34"/>
        <v>266.34690000000001</v>
      </c>
      <c r="H1509" s="2">
        <f t="shared" si="35"/>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13982.67</v>
      </c>
      <c r="D1510" s="1">
        <v>0</v>
      </c>
      <c r="E1510" s="1">
        <v>0</v>
      </c>
      <c r="F1510" s="1">
        <v>0</v>
      </c>
      <c r="G1510" s="2">
        <f t="shared" si="34"/>
        <v>433.46276999999998</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109794.61999999988</v>
      </c>
      <c r="D1517" s="1">
        <v>0</v>
      </c>
      <c r="E1517" s="1">
        <v>0</v>
      </c>
      <c r="F1517" s="1">
        <v>0</v>
      </c>
      <c r="G1517" s="2">
        <f t="shared" si="34"/>
        <v>4172.1955599999956</v>
      </c>
      <c r="H1517" s="2">
        <f t="shared" si="35"/>
        <v>0.38000000012107193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1426.94</v>
      </c>
      <c r="D1518" s="1">
        <v>0</v>
      </c>
      <c r="E1518" s="1">
        <v>0</v>
      </c>
      <c r="F1518" s="1">
        <v>0</v>
      </c>
      <c r="G1518" s="2">
        <f t="shared" si="34"/>
        <v>55.650660000000002</v>
      </c>
      <c r="H1518" s="2">
        <f t="shared" si="35"/>
        <v>5.999999999994543E-2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1426.94</v>
      </c>
      <c r="D1519" s="1">
        <v>0</v>
      </c>
      <c r="E1519" s="1">
        <v>0</v>
      </c>
      <c r="F1519" s="1">
        <v>0</v>
      </c>
      <c r="G1519" s="2">
        <f t="shared" si="34"/>
        <v>57.077600000000004</v>
      </c>
      <c r="H1519" s="2">
        <f t="shared" si="35"/>
        <v>5.999999999994543E-2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1426.94</v>
      </c>
      <c r="D1520" s="1">
        <v>0</v>
      </c>
      <c r="E1520" s="1">
        <v>0</v>
      </c>
      <c r="F1520" s="1">
        <v>0</v>
      </c>
      <c r="G1520" s="2">
        <f t="shared" si="34"/>
        <v>58.504540000000006</v>
      </c>
      <c r="H1520" s="2">
        <f t="shared" si="35"/>
        <v>5.999999999994543E-2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108367.67999999999</v>
      </c>
      <c r="D1576" s="1">
        <v>0</v>
      </c>
      <c r="E1576" s="1">
        <v>0</v>
      </c>
      <c r="F1576" s="1">
        <v>0</v>
      </c>
      <c r="G1576" s="2">
        <f t="shared" si="34"/>
        <v>10511.66496</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33.64</v>
      </c>
      <c r="D1577" s="1">
        <v>0</v>
      </c>
      <c r="E1577" s="1">
        <v>0</v>
      </c>
      <c r="F1577" s="1">
        <v>0</v>
      </c>
      <c r="G1577" s="2">
        <f t="shared" si="34"/>
        <v>3.2967200000000001</v>
      </c>
      <c r="H1577" s="2">
        <f t="shared" si="35"/>
        <v>0.35999999999999943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107718.04</v>
      </c>
      <c r="D1578" s="1">
        <v>0</v>
      </c>
      <c r="E1578" s="1">
        <v>0</v>
      </c>
      <c r="F1578" s="1">
        <v>0</v>
      </c>
      <c r="G1578" s="2">
        <f t="shared" si="34"/>
        <v>10664.08596</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616</v>
      </c>
      <c r="D1579" s="1">
        <v>0</v>
      </c>
      <c r="E1579" s="1">
        <v>0</v>
      </c>
      <c r="F1579" s="1">
        <v>0</v>
      </c>
      <c r="G1579" s="2">
        <f t="shared" si="34"/>
        <v>61.6</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18889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1079337.1600000001</v>
      </c>
      <c r="I16" s="170">
        <f>'PR-RAS'!E6</f>
        <v>1298799.53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1060243.0299999998</v>
      </c>
      <c r="I17" s="170">
        <f>'PR-RAS'!E151</f>
        <v>1265618.6800000002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34233.590000000288</v>
      </c>
      <c r="I18" s="170">
        <f>'PR-RAS'!E645</f>
        <v>52704.769999999931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877108.82</v>
      </c>
      <c r="I20" s="173">
        <f>BILANCA!E7</f>
        <v>855958.25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128664.44</v>
      </c>
      <c r="I21" s="175">
        <f>BILANCA!E68</f>
        <v>162499.39000000001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94309.91</v>
      </c>
      <c r="I22" s="175">
        <f>BILANCA!E176</f>
        <v>109794.62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911463.35</v>
      </c>
      <c r="I23" s="177">
        <f>BILANCA!E237</f>
        <v>908663.02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1065707.6100000001</v>
      </c>
      <c r="I27" s="175">
        <f>'RAS-funkcijski'!E114</f>
        <v>1280328.3500000001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1065707.6100000001</v>
      </c>
      <c r="I28" s="179">
        <f>'RAS-funkcijski'!E141</f>
        <v>1280328.3500000001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45642.77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45642.77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94309.91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109794.61999999988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1426.94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108367.67999999999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08" zoomScaleNormal="100" workbookViewId="0">
      <selection activeCell="B640" sqref="B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1079337.1600000001</v>
      </c>
      <c r="E6" s="51">
        <f>E7+E44+E50+E82+E106+E124+E133+E139</f>
        <v>1298799.53</v>
      </c>
      <c r="F6" s="52">
        <f t="shared" ref="F6:F131" si="0">IF(D6&lt;&gt;0,IF(E6/D6&gt;=100,"&gt;&gt;100",E6/D6*100),"-")</f>
        <v>120.33306904767365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955231.02</v>
      </c>
      <c r="E50" s="51">
        <f>E51+E54+E59+E62+E65+E68+E71+E74+E77</f>
        <v>1183222.81</v>
      </c>
      <c r="F50" s="52">
        <f t="shared" si="0"/>
        <v>123.86771212685284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940230.62</v>
      </c>
      <c r="E68" s="51">
        <f t="shared" si="15"/>
        <v>1143125.21</v>
      </c>
      <c r="F68" s="52">
        <f t="shared" si="0"/>
        <v>121.57923659197569</v>
      </c>
    </row>
    <row r="69" spans="1:6" ht="12.75" customHeight="1" x14ac:dyDescent="0.2">
      <c r="A69" s="53" t="s">
        <v>184</v>
      </c>
      <c r="B69" s="85" t="s">
        <v>185</v>
      </c>
      <c r="C69" s="50" t="s">
        <v>184</v>
      </c>
      <c r="D69" s="242">
        <v>928035.14</v>
      </c>
      <c r="E69" s="242">
        <v>1142846.2</v>
      </c>
      <c r="F69" s="52">
        <f t="shared" si="0"/>
        <v>123.14686704643532</v>
      </c>
    </row>
    <row r="70" spans="1:6" ht="24" x14ac:dyDescent="0.2">
      <c r="A70" s="53" t="s">
        <v>186</v>
      </c>
      <c r="B70" s="85" t="s">
        <v>187</v>
      </c>
      <c r="C70" s="50" t="s">
        <v>186</v>
      </c>
      <c r="D70" s="242">
        <v>12195.48</v>
      </c>
      <c r="E70" s="242">
        <v>279.01</v>
      </c>
      <c r="F70" s="52">
        <f t="shared" si="0"/>
        <v>2.2878148297565981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15000.4</v>
      </c>
      <c r="E74" s="51">
        <f t="shared" si="17"/>
        <v>40097.599999999999</v>
      </c>
      <c r="F74" s="52">
        <f t="shared" si="0"/>
        <v>267.31020506119836</v>
      </c>
    </row>
    <row r="75" spans="1:6" ht="12.75" customHeight="1" x14ac:dyDescent="0.2">
      <c r="A75" s="53" t="s">
        <v>196</v>
      </c>
      <c r="B75" s="85" t="s">
        <v>197</v>
      </c>
      <c r="C75" s="50" t="s">
        <v>196</v>
      </c>
      <c r="D75" s="242">
        <v>15000.4</v>
      </c>
      <c r="E75" s="242">
        <v>40097.599999999999</v>
      </c>
      <c r="F75" s="52">
        <f t="shared" si="0"/>
        <v>267.31020506119836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2854.78</v>
      </c>
      <c r="E106" s="51">
        <f t="shared" si="23"/>
        <v>2933.73</v>
      </c>
      <c r="F106" s="52">
        <f t="shared" si="0"/>
        <v>102.76553709918102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2854.78</v>
      </c>
      <c r="E112" s="51">
        <f t="shared" si="25"/>
        <v>2933.73</v>
      </c>
      <c r="F112" s="52">
        <f t="shared" si="0"/>
        <v>102.76553709918102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2854.78</v>
      </c>
      <c r="E117" s="242">
        <v>2933.73</v>
      </c>
      <c r="F117" s="52">
        <f t="shared" si="0"/>
        <v>102.76553709918102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5206.6799999999994</v>
      </c>
      <c r="E124" s="51">
        <f t="shared" si="27"/>
        <v>5533.4699999999993</v>
      </c>
      <c r="F124" s="52">
        <f t="shared" si="0"/>
        <v>106.27636036783517</v>
      </c>
    </row>
    <row r="125" spans="1:6" ht="12.75" customHeight="1" x14ac:dyDescent="0.2">
      <c r="A125" s="53">
        <v>661</v>
      </c>
      <c r="B125" s="86" t="s">
        <v>296</v>
      </c>
      <c r="C125" s="50" t="s">
        <v>297</v>
      </c>
      <c r="D125" s="51">
        <f t="shared" ref="D125:E125" si="28">SUM(D126:D127)</f>
        <v>5040.5999999999995</v>
      </c>
      <c r="E125" s="51">
        <f t="shared" si="28"/>
        <v>5533.4699999999993</v>
      </c>
      <c r="F125" s="52">
        <f t="shared" si="0"/>
        <v>109.77800261873587</v>
      </c>
    </row>
    <row r="126" spans="1:6" ht="12.75" customHeight="1" x14ac:dyDescent="0.2">
      <c r="A126" s="53">
        <v>6614</v>
      </c>
      <c r="B126" s="86" t="s">
        <v>298</v>
      </c>
      <c r="C126" s="50" t="s">
        <v>299</v>
      </c>
      <c r="D126" s="242">
        <v>1041.1099999999999</v>
      </c>
      <c r="E126" s="242">
        <v>1330.85</v>
      </c>
      <c r="F126" s="52">
        <f t="shared" si="0"/>
        <v>127.82991230513588</v>
      </c>
    </row>
    <row r="127" spans="1:6" ht="12.75" customHeight="1" x14ac:dyDescent="0.2">
      <c r="A127" s="53">
        <v>6615</v>
      </c>
      <c r="B127" s="86" t="s">
        <v>300</v>
      </c>
      <c r="C127" s="50" t="s">
        <v>301</v>
      </c>
      <c r="D127" s="242">
        <v>3999.49</v>
      </c>
      <c r="E127" s="242">
        <v>4202.62</v>
      </c>
      <c r="F127" s="52">
        <f t="shared" si="0"/>
        <v>105.07889755943881</v>
      </c>
    </row>
    <row r="128" spans="1:6" ht="24" x14ac:dyDescent="0.2">
      <c r="A128" s="53">
        <v>663</v>
      </c>
      <c r="B128" s="231" t="s">
        <v>302</v>
      </c>
      <c r="C128" s="50" t="s">
        <v>303</v>
      </c>
      <c r="D128" s="51">
        <f t="shared" ref="D128:E128" si="29">SUM(D129:D132)</f>
        <v>166.08</v>
      </c>
      <c r="E128" s="51">
        <f t="shared" si="29"/>
        <v>0</v>
      </c>
      <c r="F128" s="52">
        <f t="shared" si="0"/>
        <v>0</v>
      </c>
    </row>
    <row r="129" spans="1:6" ht="12.75" customHeight="1" x14ac:dyDescent="0.2">
      <c r="A129" s="53">
        <v>6631</v>
      </c>
      <c r="B129" s="86" t="s">
        <v>304</v>
      </c>
      <c r="C129" s="50" t="s">
        <v>305</v>
      </c>
      <c r="D129" s="242">
        <v>166.08</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116044.68000000001</v>
      </c>
      <c r="E133" s="51">
        <f t="shared" si="30"/>
        <v>107109.52</v>
      </c>
      <c r="F133" s="52">
        <f t="shared" ref="F133:F223" si="31">IF(D133&lt;&gt;0,IF(E133/D133&gt;=100,"&gt;&gt;100",E133/D133*100),"-")</f>
        <v>92.300241596598823</v>
      </c>
    </row>
    <row r="134" spans="1:6" ht="24" x14ac:dyDescent="0.2">
      <c r="A134" s="53">
        <v>671</v>
      </c>
      <c r="B134" s="232" t="s">
        <v>314</v>
      </c>
      <c r="C134" s="50" t="s">
        <v>315</v>
      </c>
      <c r="D134" s="51">
        <f t="shared" ref="D134:E134" si="32">SUM(D135:D137)</f>
        <v>116044.68000000001</v>
      </c>
      <c r="E134" s="51">
        <f t="shared" si="32"/>
        <v>107109.52</v>
      </c>
      <c r="F134" s="52">
        <f t="shared" si="31"/>
        <v>92.300241596598823</v>
      </c>
    </row>
    <row r="135" spans="1:6" ht="12.75" customHeight="1" x14ac:dyDescent="0.2">
      <c r="A135" s="53">
        <v>6711</v>
      </c>
      <c r="B135" s="85" t="s">
        <v>316</v>
      </c>
      <c r="C135" s="50" t="s">
        <v>317</v>
      </c>
      <c r="D135" s="242">
        <v>111981.58</v>
      </c>
      <c r="E135" s="242">
        <v>104407.39</v>
      </c>
      <c r="F135" s="52">
        <f t="shared" si="31"/>
        <v>93.236217956560353</v>
      </c>
    </row>
    <row r="136" spans="1:6" ht="24" x14ac:dyDescent="0.2">
      <c r="A136" s="53">
        <v>6712</v>
      </c>
      <c r="B136" s="232" t="s">
        <v>318</v>
      </c>
      <c r="C136" s="50" t="s">
        <v>319</v>
      </c>
      <c r="D136" s="242">
        <v>4063.1</v>
      </c>
      <c r="E136" s="242">
        <v>2702.13</v>
      </c>
      <c r="F136" s="52">
        <f t="shared" si="31"/>
        <v>66.504147079815908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1060243.0299999998</v>
      </c>
      <c r="E151" s="51">
        <f t="shared" si="35"/>
        <v>1265618.6800000002</v>
      </c>
      <c r="F151" s="52">
        <f t="shared" si="31"/>
        <v>119.3706201492313</v>
      </c>
    </row>
    <row r="152" spans="1:6" ht="12.75" customHeight="1" x14ac:dyDescent="0.2">
      <c r="A152" s="53">
        <v>31</v>
      </c>
      <c r="B152" s="85" t="s">
        <v>349</v>
      </c>
      <c r="C152" s="50" t="s">
        <v>35</v>
      </c>
      <c r="D152" s="51">
        <f t="shared" ref="D152:E152" si="36">D153+D158+D159</f>
        <v>921998.40999999992</v>
      </c>
      <c r="E152" s="51">
        <f t="shared" si="36"/>
        <v>1140702.8700000001</v>
      </c>
      <c r="F152" s="52">
        <f t="shared" si="31"/>
        <v>123.72069817343831</v>
      </c>
    </row>
    <row r="153" spans="1:6" ht="12.75" customHeight="1" x14ac:dyDescent="0.2">
      <c r="A153" s="53">
        <v>311</v>
      </c>
      <c r="B153" s="85" t="s">
        <v>350</v>
      </c>
      <c r="C153" s="50" t="s">
        <v>351</v>
      </c>
      <c r="D153" s="51">
        <f t="shared" ref="D153:E153" si="37">SUM(D154:D157)</f>
        <v>761854.5199999999</v>
      </c>
      <c r="E153" s="51">
        <f t="shared" si="37"/>
        <v>943228.16</v>
      </c>
      <c r="F153" s="52">
        <f t="shared" si="31"/>
        <v>123.80686013387441</v>
      </c>
    </row>
    <row r="154" spans="1:6" ht="12.75" customHeight="1" x14ac:dyDescent="0.2">
      <c r="A154" s="53">
        <v>3111</v>
      </c>
      <c r="B154" s="85" t="s">
        <v>352</v>
      </c>
      <c r="C154" s="50" t="s">
        <v>353</v>
      </c>
      <c r="D154" s="242">
        <v>724885.51</v>
      </c>
      <c r="E154" s="242">
        <v>894458.76</v>
      </c>
      <c r="F154" s="52">
        <f t="shared" si="31"/>
        <v>123.39310796818108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29441.94</v>
      </c>
      <c r="E156" s="242">
        <v>36475.4</v>
      </c>
      <c r="F156" s="52">
        <f t="shared" si="31"/>
        <v>123.88925458037072</v>
      </c>
    </row>
    <row r="157" spans="1:6" ht="12.75" customHeight="1" x14ac:dyDescent="0.2">
      <c r="A157" s="53">
        <v>3114</v>
      </c>
      <c r="B157" s="85" t="s">
        <v>358</v>
      </c>
      <c r="C157" s="50" t="s">
        <v>359</v>
      </c>
      <c r="D157" s="242">
        <v>7527.07</v>
      </c>
      <c r="E157" s="242">
        <v>12294</v>
      </c>
      <c r="F157" s="52">
        <f t="shared" si="31"/>
        <v>163.33048583313294</v>
      </c>
    </row>
    <row r="158" spans="1:6" ht="12.75" customHeight="1" x14ac:dyDescent="0.2">
      <c r="A158" s="53">
        <v>312</v>
      </c>
      <c r="B158" s="85" t="s">
        <v>360</v>
      </c>
      <c r="C158" s="50" t="s">
        <v>361</v>
      </c>
      <c r="D158" s="242">
        <v>36111.75</v>
      </c>
      <c r="E158" s="242">
        <v>44083.27</v>
      </c>
      <c r="F158" s="52">
        <f t="shared" si="31"/>
        <v>122.07458791113694</v>
      </c>
    </row>
    <row r="159" spans="1:6" ht="12.75" customHeight="1" x14ac:dyDescent="0.2">
      <c r="A159" s="53">
        <v>313</v>
      </c>
      <c r="B159" s="85" t="s">
        <v>362</v>
      </c>
      <c r="C159" s="50" t="s">
        <v>363</v>
      </c>
      <c r="D159" s="51">
        <f t="shared" ref="D159:E159" si="38">SUM(D160:D162)</f>
        <v>124032.14</v>
      </c>
      <c r="E159" s="51">
        <f t="shared" si="38"/>
        <v>153391.44</v>
      </c>
      <c r="F159" s="52">
        <f t="shared" si="31"/>
        <v>123.67071954091899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124032.14</v>
      </c>
      <c r="E161" s="242">
        <v>153391.44</v>
      </c>
      <c r="F161" s="52">
        <f t="shared" si="31"/>
        <v>123.67071954091899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137299.53999999998</v>
      </c>
      <c r="E163" s="51">
        <f t="shared" si="39"/>
        <v>124036.33</v>
      </c>
      <c r="F163" s="52">
        <f t="shared" si="31"/>
        <v>90.339945785688741</v>
      </c>
    </row>
    <row r="164" spans="1:6" ht="12.75" customHeight="1" x14ac:dyDescent="0.2">
      <c r="A164" s="53">
        <v>321</v>
      </c>
      <c r="B164" s="85" t="s">
        <v>371</v>
      </c>
      <c r="C164" s="50" t="s">
        <v>372</v>
      </c>
      <c r="D164" s="51">
        <f t="shared" ref="D164:E164" si="40">SUM(D165:D168)</f>
        <v>55174.450000000004</v>
      </c>
      <c r="E164" s="51">
        <f t="shared" si="40"/>
        <v>48144.270000000004</v>
      </c>
      <c r="F164" s="52">
        <f t="shared" si="31"/>
        <v>87.258268999509738</v>
      </c>
    </row>
    <row r="165" spans="1:6" ht="12.75" customHeight="1" x14ac:dyDescent="0.2">
      <c r="A165" s="53">
        <v>3211</v>
      </c>
      <c r="B165" s="85" t="s">
        <v>373</v>
      </c>
      <c r="C165" s="50" t="s">
        <v>374</v>
      </c>
      <c r="D165" s="242">
        <v>6360.58</v>
      </c>
      <c r="E165" s="242">
        <v>3690.51</v>
      </c>
      <c r="F165" s="52">
        <f t="shared" si="31"/>
        <v>58.021595514874434</v>
      </c>
    </row>
    <row r="166" spans="1:6" ht="12.75" customHeight="1" x14ac:dyDescent="0.2">
      <c r="A166" s="53">
        <v>3212</v>
      </c>
      <c r="B166" s="85" t="s">
        <v>375</v>
      </c>
      <c r="C166" s="50" t="s">
        <v>376</v>
      </c>
      <c r="D166" s="242">
        <v>48317.91</v>
      </c>
      <c r="E166" s="242">
        <v>44168.76</v>
      </c>
      <c r="F166" s="52">
        <f t="shared" si="31"/>
        <v>91.412811522683825</v>
      </c>
    </row>
    <row r="167" spans="1:6" ht="12.75" customHeight="1" x14ac:dyDescent="0.2">
      <c r="A167" s="53">
        <v>3213</v>
      </c>
      <c r="B167" s="85" t="s">
        <v>377</v>
      </c>
      <c r="C167" s="50" t="s">
        <v>378</v>
      </c>
      <c r="D167" s="242">
        <v>495.96</v>
      </c>
      <c r="E167" s="242">
        <v>285</v>
      </c>
      <c r="F167" s="52">
        <f t="shared" si="31"/>
        <v>57.464311638035326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32305.239999999998</v>
      </c>
      <c r="E169" s="51">
        <f t="shared" si="41"/>
        <v>30827.879999999997</v>
      </c>
      <c r="F169" s="52">
        <f t="shared" si="31"/>
        <v>95.426871925421381</v>
      </c>
    </row>
    <row r="170" spans="1:6" ht="12.75" customHeight="1" x14ac:dyDescent="0.2">
      <c r="A170" s="53">
        <v>3221</v>
      </c>
      <c r="B170" s="85" t="s">
        <v>383</v>
      </c>
      <c r="C170" s="50" t="s">
        <v>384</v>
      </c>
      <c r="D170" s="242">
        <v>9310.9500000000007</v>
      </c>
      <c r="E170" s="242">
        <v>11389.15</v>
      </c>
      <c r="F170" s="52">
        <f t="shared" si="31"/>
        <v>122.31995661022772</v>
      </c>
    </row>
    <row r="171" spans="1:6" ht="12.75" customHeight="1" x14ac:dyDescent="0.2">
      <c r="A171" s="53">
        <v>3222</v>
      </c>
      <c r="B171" s="85" t="s">
        <v>385</v>
      </c>
      <c r="C171" s="50" t="s">
        <v>386</v>
      </c>
      <c r="D171" s="242">
        <v>3747.57</v>
      </c>
      <c r="E171" s="242">
        <v>867.17</v>
      </c>
      <c r="F171" s="52">
        <f t="shared" si="31"/>
        <v>23.13952774731359</v>
      </c>
    </row>
    <row r="172" spans="1:6" ht="12.75" customHeight="1" x14ac:dyDescent="0.2">
      <c r="A172" s="53">
        <v>3223</v>
      </c>
      <c r="B172" s="85" t="s">
        <v>387</v>
      </c>
      <c r="C172" s="50" t="s">
        <v>388</v>
      </c>
      <c r="D172" s="242">
        <v>15916.96</v>
      </c>
      <c r="E172" s="242">
        <v>14101.38</v>
      </c>
      <c r="F172" s="52">
        <f t="shared" si="31"/>
        <v>88.593424875101775</v>
      </c>
    </row>
    <row r="173" spans="1:6" ht="12.75" customHeight="1" x14ac:dyDescent="0.2">
      <c r="A173" s="53">
        <v>3224</v>
      </c>
      <c r="B173" s="85" t="s">
        <v>389</v>
      </c>
      <c r="C173" s="50" t="s">
        <v>390</v>
      </c>
      <c r="D173" s="242">
        <v>2284.7600000000002</v>
      </c>
      <c r="E173" s="242">
        <v>1647.45</v>
      </c>
      <c r="F173" s="52">
        <f t="shared" si="31"/>
        <v>72.106041772439994</v>
      </c>
    </row>
    <row r="174" spans="1:6" ht="12.75" customHeight="1" x14ac:dyDescent="0.2">
      <c r="A174" s="53">
        <v>3225</v>
      </c>
      <c r="B174" s="85" t="s">
        <v>391</v>
      </c>
      <c r="C174" s="50" t="s">
        <v>392</v>
      </c>
      <c r="D174" s="242">
        <v>935.02</v>
      </c>
      <c r="E174" s="242">
        <v>2038.09</v>
      </c>
      <c r="F174" s="52">
        <f t="shared" si="31"/>
        <v>217.97287758550618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109.98</v>
      </c>
      <c r="E176" s="242">
        <v>784.64</v>
      </c>
      <c r="F176" s="52">
        <f t="shared" si="31"/>
        <v>713.43880705582831</v>
      </c>
    </row>
    <row r="177" spans="1:6" ht="12.75" customHeight="1" x14ac:dyDescent="0.2">
      <c r="A177" s="53">
        <v>323</v>
      </c>
      <c r="B177" s="85" t="s">
        <v>397</v>
      </c>
      <c r="C177" s="50" t="s">
        <v>398</v>
      </c>
      <c r="D177" s="51">
        <f t="shared" ref="D177:E177" si="42">SUM(D178:D186)</f>
        <v>33302.729999999996</v>
      </c>
      <c r="E177" s="51">
        <f t="shared" si="42"/>
        <v>25417.460000000003</v>
      </c>
      <c r="F177" s="52">
        <f t="shared" si="31"/>
        <v>76.322451642853324</v>
      </c>
    </row>
    <row r="178" spans="1:6" ht="12.75" customHeight="1" x14ac:dyDescent="0.2">
      <c r="A178" s="53">
        <v>3231</v>
      </c>
      <c r="B178" s="85" t="s">
        <v>399</v>
      </c>
      <c r="C178" s="50" t="s">
        <v>400</v>
      </c>
      <c r="D178" s="242">
        <v>1292.8900000000001</v>
      </c>
      <c r="E178" s="242">
        <v>1452.19</v>
      </c>
      <c r="F178" s="52">
        <f t="shared" si="31"/>
        <v>112.3212338249967</v>
      </c>
    </row>
    <row r="179" spans="1:6" ht="12.75" customHeight="1" x14ac:dyDescent="0.2">
      <c r="A179" s="53">
        <v>3232</v>
      </c>
      <c r="B179" s="85" t="s">
        <v>401</v>
      </c>
      <c r="C179" s="50" t="s">
        <v>402</v>
      </c>
      <c r="D179" s="242">
        <v>13156.29</v>
      </c>
      <c r="E179" s="242">
        <v>2104.63</v>
      </c>
      <c r="F179" s="52">
        <f t="shared" si="31"/>
        <v>15.997139011073791</v>
      </c>
    </row>
    <row r="180" spans="1:6" ht="12.75" customHeight="1" x14ac:dyDescent="0.2">
      <c r="A180" s="53">
        <v>3233</v>
      </c>
      <c r="B180" s="85" t="s">
        <v>403</v>
      </c>
      <c r="C180" s="50" t="s">
        <v>404</v>
      </c>
      <c r="D180" s="242">
        <v>568.08000000000004</v>
      </c>
      <c r="E180" s="242">
        <v>640</v>
      </c>
      <c r="F180" s="52">
        <f t="shared" si="31"/>
        <v>112.66018870581607</v>
      </c>
    </row>
    <row r="181" spans="1:6" ht="12.75" customHeight="1" x14ac:dyDescent="0.2">
      <c r="A181" s="53">
        <v>3234</v>
      </c>
      <c r="B181" s="85" t="s">
        <v>405</v>
      </c>
      <c r="C181" s="50" t="s">
        <v>406</v>
      </c>
      <c r="D181" s="242">
        <v>4061.43</v>
      </c>
      <c r="E181" s="242">
        <v>4127.67</v>
      </c>
      <c r="F181" s="52">
        <f t="shared" si="31"/>
        <v>101.63095264475814</v>
      </c>
    </row>
    <row r="182" spans="1:6" ht="12.75" customHeight="1" x14ac:dyDescent="0.2">
      <c r="A182" s="53">
        <v>3235</v>
      </c>
      <c r="B182" s="85" t="s">
        <v>407</v>
      </c>
      <c r="C182" s="50" t="s">
        <v>408</v>
      </c>
      <c r="D182" s="242">
        <v>5209.6499999999996</v>
      </c>
      <c r="E182" s="242">
        <v>4152.6899999999996</v>
      </c>
      <c r="F182" s="52">
        <f t="shared" si="31"/>
        <v>79.711496933575191</v>
      </c>
    </row>
    <row r="183" spans="1:6" ht="12.75" customHeight="1" x14ac:dyDescent="0.2">
      <c r="A183" s="53">
        <v>3236</v>
      </c>
      <c r="B183" s="85" t="s">
        <v>409</v>
      </c>
      <c r="C183" s="50" t="s">
        <v>410</v>
      </c>
      <c r="D183" s="242">
        <v>2012.84</v>
      </c>
      <c r="E183" s="242">
        <v>6955.4</v>
      </c>
      <c r="F183" s="52">
        <f t="shared" si="31"/>
        <v>345.55155899127601</v>
      </c>
    </row>
    <row r="184" spans="1:6" ht="12.75" customHeight="1" x14ac:dyDescent="0.2">
      <c r="A184" s="53">
        <v>3237</v>
      </c>
      <c r="B184" s="85" t="s">
        <v>411</v>
      </c>
      <c r="C184" s="50" t="s">
        <v>412</v>
      </c>
      <c r="D184" s="242">
        <v>370.91</v>
      </c>
      <c r="E184" s="242"/>
      <c r="F184" s="52">
        <f t="shared" si="31"/>
        <v>0</v>
      </c>
    </row>
    <row r="185" spans="1:6" ht="12.75" customHeight="1" x14ac:dyDescent="0.2">
      <c r="A185" s="53">
        <v>3238</v>
      </c>
      <c r="B185" s="85" t="s">
        <v>413</v>
      </c>
      <c r="C185" s="50" t="s">
        <v>414</v>
      </c>
      <c r="D185" s="242">
        <v>1487.44</v>
      </c>
      <c r="E185" s="242">
        <v>1836.4</v>
      </c>
      <c r="F185" s="52">
        <f t="shared" si="31"/>
        <v>123.46044210186629</v>
      </c>
    </row>
    <row r="186" spans="1:6" ht="12.75" customHeight="1" x14ac:dyDescent="0.2">
      <c r="A186" s="53">
        <v>3239</v>
      </c>
      <c r="B186" s="85" t="s">
        <v>415</v>
      </c>
      <c r="C186" s="50" t="s">
        <v>416</v>
      </c>
      <c r="D186" s="242">
        <v>5143.2</v>
      </c>
      <c r="E186" s="242">
        <v>4148.4799999999996</v>
      </c>
      <c r="F186" s="52">
        <f t="shared" si="31"/>
        <v>80.659511588116345</v>
      </c>
    </row>
    <row r="187" spans="1:6" ht="12.75" customHeight="1" x14ac:dyDescent="0.2">
      <c r="A187" s="53">
        <v>324</v>
      </c>
      <c r="B187" s="85" t="s">
        <v>417</v>
      </c>
      <c r="C187" s="50" t="s">
        <v>418</v>
      </c>
      <c r="D187" s="242">
        <v>1179.2</v>
      </c>
      <c r="E187" s="242">
        <v>1886.33</v>
      </c>
      <c r="F187" s="52">
        <f t="shared" si="31"/>
        <v>159.96692672998643</v>
      </c>
    </row>
    <row r="188" spans="1:6" ht="12.75" customHeight="1" x14ac:dyDescent="0.2">
      <c r="A188" s="53">
        <v>329</v>
      </c>
      <c r="B188" s="85" t="s">
        <v>419</v>
      </c>
      <c r="C188" s="50" t="s">
        <v>420</v>
      </c>
      <c r="D188" s="51">
        <f t="shared" ref="D188:E188" si="43">SUM(D189:D195)</f>
        <v>15337.919999999998</v>
      </c>
      <c r="E188" s="51">
        <f t="shared" si="43"/>
        <v>17760.39</v>
      </c>
      <c r="F188" s="52">
        <f t="shared" si="31"/>
        <v>115.79399292733305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1342.31</v>
      </c>
      <c r="E190" s="242">
        <v>1420.06</v>
      </c>
      <c r="F190" s="52">
        <f t="shared" si="31"/>
        <v>105.79225365228599</v>
      </c>
    </row>
    <row r="191" spans="1:6" ht="12.75" customHeight="1" x14ac:dyDescent="0.2">
      <c r="A191" s="53">
        <v>3293</v>
      </c>
      <c r="B191" s="85" t="s">
        <v>425</v>
      </c>
      <c r="C191" s="50" t="s">
        <v>426</v>
      </c>
      <c r="D191" s="242">
        <v>51.75</v>
      </c>
      <c r="E191" s="242">
        <v>173.48</v>
      </c>
      <c r="F191" s="52">
        <f t="shared" si="31"/>
        <v>335.22705314009664</v>
      </c>
    </row>
    <row r="192" spans="1:6" ht="12.75" customHeight="1" x14ac:dyDescent="0.2">
      <c r="A192" s="53">
        <v>3294</v>
      </c>
      <c r="B192" s="85" t="s">
        <v>427</v>
      </c>
      <c r="C192" s="50" t="s">
        <v>428</v>
      </c>
      <c r="D192" s="242">
        <v>74.819999999999993</v>
      </c>
      <c r="E192" s="242">
        <v>105</v>
      </c>
      <c r="F192" s="52">
        <f t="shared" si="31"/>
        <v>140.33680834001606</v>
      </c>
    </row>
    <row r="193" spans="1:6" ht="12.75" customHeight="1" x14ac:dyDescent="0.2">
      <c r="A193" s="53">
        <v>3295</v>
      </c>
      <c r="B193" s="85" t="s">
        <v>429</v>
      </c>
      <c r="C193" s="50" t="s">
        <v>430</v>
      </c>
      <c r="D193" s="242">
        <v>840.32</v>
      </c>
      <c r="E193" s="242">
        <v>2516.06</v>
      </c>
      <c r="F193" s="52">
        <f t="shared" si="31"/>
        <v>299.416888804265</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13028.72</v>
      </c>
      <c r="E195" s="242">
        <v>13545.79</v>
      </c>
      <c r="F195" s="52">
        <f t="shared" si="31"/>
        <v>103.96869377805342</v>
      </c>
    </row>
    <row r="196" spans="1:6" ht="12.75" customHeight="1" x14ac:dyDescent="0.2">
      <c r="A196" s="53">
        <v>34</v>
      </c>
      <c r="B196" s="232" t="s">
        <v>435</v>
      </c>
      <c r="C196" s="50" t="s">
        <v>436</v>
      </c>
      <c r="D196" s="51">
        <f t="shared" ref="D196:E196" si="44">D197+D202+D210</f>
        <v>681.18</v>
      </c>
      <c r="E196" s="51">
        <f t="shared" si="44"/>
        <v>608.41</v>
      </c>
      <c r="F196" s="52">
        <f t="shared" si="31"/>
        <v>89.31706744179219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681.18</v>
      </c>
      <c r="E210" s="51">
        <f t="shared" si="47"/>
        <v>608.41</v>
      </c>
      <c r="F210" s="52">
        <f t="shared" si="31"/>
        <v>89.31706744179219</v>
      </c>
    </row>
    <row r="211" spans="1:6" ht="12.75" customHeight="1" x14ac:dyDescent="0.2">
      <c r="A211" s="53">
        <v>3431</v>
      </c>
      <c r="B211" s="232" t="s">
        <v>465</v>
      </c>
      <c r="C211" s="50" t="s">
        <v>466</v>
      </c>
      <c r="D211" s="242">
        <v>681.18</v>
      </c>
      <c r="E211" s="242">
        <v>608.41</v>
      </c>
      <c r="F211" s="52">
        <f t="shared" si="31"/>
        <v>89.31706744179219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263.89999999999998</v>
      </c>
      <c r="E263" s="51">
        <f t="shared" si="68"/>
        <v>271.07</v>
      </c>
      <c r="F263" s="52">
        <f t="shared" ref="F263:F267" si="69">IF(D263&lt;&gt;0,IF(E263/D263&gt;=100,"&gt;&gt;100",E263/D263*100),"-")</f>
        <v>102.71693823417962</v>
      </c>
    </row>
    <row r="264" spans="1:6" ht="12.75" customHeight="1" x14ac:dyDescent="0.2">
      <c r="A264" s="53">
        <v>381</v>
      </c>
      <c r="B264" s="85" t="s">
        <v>567</v>
      </c>
      <c r="C264" s="50" t="s">
        <v>568</v>
      </c>
      <c r="D264" s="51">
        <f t="shared" ref="D264:E264" si="70">SUM(D265:D267)</f>
        <v>263.89999999999998</v>
      </c>
      <c r="E264" s="51">
        <f t="shared" si="70"/>
        <v>271.07</v>
      </c>
      <c r="F264" s="52">
        <f t="shared" si="69"/>
        <v>102.71693823417962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263.89999999999998</v>
      </c>
      <c r="E266" s="242">
        <v>271.07</v>
      </c>
      <c r="F266" s="52">
        <f t="shared" si="69"/>
        <v>102.71693823417962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1060243.0299999998</v>
      </c>
      <c r="E289" s="51">
        <f t="shared" si="79"/>
        <v>1265618.6800000002</v>
      </c>
      <c r="F289" s="52">
        <f t="shared" si="76"/>
        <v>119.3706201492313</v>
      </c>
    </row>
    <row r="290" spans="1:6" ht="12.75" customHeight="1" x14ac:dyDescent="0.2">
      <c r="A290" s="53" t="s">
        <v>608</v>
      </c>
      <c r="B290" s="85" t="s">
        <v>619</v>
      </c>
      <c r="C290" s="50" t="s">
        <v>620</v>
      </c>
      <c r="D290" s="51">
        <f>IF(D6&gt;=D289,D6-D289,0)</f>
        <v>19094.130000000354</v>
      </c>
      <c r="E290" s="51">
        <f>IF(E6&gt;=E289,E6-E289,0)</f>
        <v>33180.84999999986</v>
      </c>
      <c r="F290" s="52">
        <f t="shared" si="76"/>
        <v>173.77513403333509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8538.81</v>
      </c>
      <c r="E292" s="242">
        <v>11673.66</v>
      </c>
      <c r="F292" s="52">
        <f t="shared" si="76"/>
        <v>136.71296117374669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120.94</v>
      </c>
      <c r="E294" s="242">
        <v>0</v>
      </c>
      <c r="F294" s="52">
        <f t="shared" si="76"/>
        <v>0</v>
      </c>
    </row>
    <row r="295" spans="1:6" ht="24" x14ac:dyDescent="0.2">
      <c r="A295" s="53">
        <v>9661</v>
      </c>
      <c r="B295" s="85" t="s">
        <v>629</v>
      </c>
      <c r="C295" s="50" t="s">
        <v>630</v>
      </c>
      <c r="D295" s="242">
        <v>120.94</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410.51</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410.51</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410.51</v>
      </c>
      <c r="E317" s="51">
        <f t="shared" si="87"/>
        <v>0</v>
      </c>
      <c r="F317" s="52">
        <f t="shared" si="81"/>
        <v>0</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410.51</v>
      </c>
      <c r="E324" s="242"/>
      <c r="F324" s="52">
        <f t="shared" si="81"/>
        <v>0</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5464.58</v>
      </c>
      <c r="E350" s="51">
        <f t="shared" si="95"/>
        <v>14709.670000000002</v>
      </c>
      <c r="F350" s="52">
        <f t="shared" si="81"/>
        <v>269.18207803710447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5464.58</v>
      </c>
      <c r="E363" s="51">
        <f t="shared" si="99"/>
        <v>14709.670000000002</v>
      </c>
      <c r="F363" s="52">
        <f t="shared" si="81"/>
        <v>269.18207803710447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4442.1000000000004</v>
      </c>
      <c r="E369" s="51">
        <f t="shared" si="101"/>
        <v>13709.710000000001</v>
      </c>
      <c r="F369" s="52">
        <f t="shared" si="81"/>
        <v>308.63127799914457</v>
      </c>
    </row>
    <row r="370" spans="1:6" ht="12.75" customHeight="1" x14ac:dyDescent="0.2">
      <c r="A370" s="53">
        <v>4221</v>
      </c>
      <c r="B370" s="85" t="s">
        <v>674</v>
      </c>
      <c r="C370" s="50" t="s">
        <v>766</v>
      </c>
      <c r="D370" s="242">
        <v>4442.1000000000004</v>
      </c>
      <c r="E370" s="242">
        <v>6576.34</v>
      </c>
      <c r="F370" s="52">
        <f t="shared" si="81"/>
        <v>148.04574413002857</v>
      </c>
    </row>
    <row r="371" spans="1:6" ht="12.75" customHeight="1" x14ac:dyDescent="0.2">
      <c r="A371" s="53">
        <v>4222</v>
      </c>
      <c r="B371" s="85" t="s">
        <v>767</v>
      </c>
      <c r="C371" s="50" t="s">
        <v>768</v>
      </c>
      <c r="D371" s="242">
        <v>0</v>
      </c>
      <c r="E371" s="242">
        <v>122</v>
      </c>
      <c r="F371" s="52" t="str">
        <f t="shared" si="81"/>
        <v>-</v>
      </c>
    </row>
    <row r="372" spans="1:6" ht="12.75" customHeight="1" x14ac:dyDescent="0.2">
      <c r="A372" s="53">
        <v>4223</v>
      </c>
      <c r="B372" s="85" t="s">
        <v>678</v>
      </c>
      <c r="C372" s="50" t="s">
        <v>769</v>
      </c>
      <c r="D372" s="242">
        <v>0</v>
      </c>
      <c r="E372" s="242">
        <v>821.75</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2996.59</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3193.03</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1022.48</v>
      </c>
      <c r="E383" s="51">
        <f t="shared" si="103"/>
        <v>999.96</v>
      </c>
      <c r="F383" s="52">
        <f t="shared" si="81"/>
        <v>97.797511931773727</v>
      </c>
    </row>
    <row r="384" spans="1:6" ht="12.75" customHeight="1" x14ac:dyDescent="0.2">
      <c r="A384" s="53">
        <v>4241</v>
      </c>
      <c r="B384" s="85" t="s">
        <v>783</v>
      </c>
      <c r="C384" s="50" t="s">
        <v>784</v>
      </c>
      <c r="D384" s="242">
        <v>1022.48</v>
      </c>
      <c r="E384" s="242">
        <v>999.96</v>
      </c>
      <c r="F384" s="52">
        <f t="shared" si="81"/>
        <v>97.797511931773727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5054.07</v>
      </c>
      <c r="E408" s="51">
        <f t="shared" si="111"/>
        <v>14709.670000000002</v>
      </c>
      <c r="F408" s="52">
        <f t="shared" si="81"/>
        <v>291.04602825049915</v>
      </c>
    </row>
    <row r="409" spans="1:6" ht="12.75" customHeight="1" x14ac:dyDescent="0.2">
      <c r="A409" s="53">
        <v>92212</v>
      </c>
      <c r="B409" s="85" t="s">
        <v>823</v>
      </c>
      <c r="C409" s="50" t="s">
        <v>824</v>
      </c>
      <c r="D409" s="242">
        <v>11654.72</v>
      </c>
      <c r="E409" s="242">
        <v>22559.93</v>
      </c>
      <c r="F409" s="52">
        <f t="shared" si="81"/>
        <v>193.56904327173885</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1079747.6700000002</v>
      </c>
      <c r="E412" s="51">
        <f>E6+E298</f>
        <v>1298799.53</v>
      </c>
      <c r="F412" s="52">
        <f t="shared" si="81"/>
        <v>120.28731953642465</v>
      </c>
    </row>
    <row r="413" spans="1:6" ht="12.75" customHeight="1" x14ac:dyDescent="0.2">
      <c r="A413" s="53" t="s">
        <v>608</v>
      </c>
      <c r="B413" s="85" t="s">
        <v>831</v>
      </c>
      <c r="C413" s="50" t="s">
        <v>832</v>
      </c>
      <c r="D413" s="51">
        <f t="shared" ref="D413:E413" si="112">D289+D350</f>
        <v>1065707.6099999999</v>
      </c>
      <c r="E413" s="51">
        <f t="shared" si="112"/>
        <v>1280328.3500000001</v>
      </c>
      <c r="F413" s="52">
        <f t="shared" si="81"/>
        <v>120.13880148608493</v>
      </c>
    </row>
    <row r="414" spans="1:6" ht="12.75" customHeight="1" x14ac:dyDescent="0.2">
      <c r="A414" s="53" t="s">
        <v>608</v>
      </c>
      <c r="B414" s="85" t="s">
        <v>833</v>
      </c>
      <c r="C414" s="50" t="s">
        <v>834</v>
      </c>
      <c r="D414" s="51">
        <f t="shared" ref="D414:E414" si="113">IF(D412&gt;=D413,D412-D413,0)</f>
        <v>14040.060000000289</v>
      </c>
      <c r="E414" s="51">
        <f t="shared" si="113"/>
        <v>18471.179999999935</v>
      </c>
      <c r="F414" s="52">
        <f t="shared" si="81"/>
        <v>131.56054888654006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20193.53</v>
      </c>
      <c r="E416" s="51">
        <f t="shared" si="115"/>
        <v>34233.589999999997</v>
      </c>
      <c r="F416" s="52">
        <f t="shared" si="81"/>
        <v>169.52751698192441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120.94</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1079747.6700000002</v>
      </c>
      <c r="E639" s="51">
        <f t="shared" si="180"/>
        <v>1298799.53</v>
      </c>
      <c r="F639" s="52">
        <f t="shared" si="119"/>
        <v>120.28731953642465</v>
      </c>
    </row>
    <row r="640" spans="1:6" ht="12.75" customHeight="1" x14ac:dyDescent="0.2">
      <c r="A640" s="53" t="s">
        <v>608</v>
      </c>
      <c r="B640" s="85" t="s">
        <v>1277</v>
      </c>
      <c r="C640" s="50" t="s">
        <v>1278</v>
      </c>
      <c r="D640" s="51">
        <f t="shared" ref="D640:E640" si="181">D413+D528</f>
        <v>1065707.6099999999</v>
      </c>
      <c r="E640" s="51">
        <f t="shared" si="181"/>
        <v>1280328.3500000001</v>
      </c>
      <c r="F640" s="52">
        <f t="shared" si="119"/>
        <v>120.13880148608493</v>
      </c>
    </row>
    <row r="641" spans="1:6" ht="12.75" customHeight="1" x14ac:dyDescent="0.2">
      <c r="A641" s="53" t="s">
        <v>608</v>
      </c>
      <c r="B641" s="85" t="s">
        <v>1279</v>
      </c>
      <c r="C641" s="50" t="s">
        <v>1280</v>
      </c>
      <c r="D641" s="51">
        <f t="shared" ref="D641:E641" si="182">IF(D639&gt;=D640,D639-D640,0)</f>
        <v>14040.060000000289</v>
      </c>
      <c r="E641" s="51">
        <f t="shared" si="182"/>
        <v>18471.179999999935</v>
      </c>
      <c r="F641" s="52">
        <f t="shared" si="119"/>
        <v>131.56054888654006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20193.53</v>
      </c>
      <c r="E643" s="51">
        <f t="shared" si="184"/>
        <v>34233.589999999997</v>
      </c>
      <c r="F643" s="52">
        <f t="shared" si="119"/>
        <v>169.52751698192441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34233.590000000288</v>
      </c>
      <c r="E645" s="51">
        <f t="shared" si="186"/>
        <v>52704.769999999931</v>
      </c>
      <c r="F645" s="52">
        <f t="shared" si="119"/>
        <v>153.95630431982005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81368.69</v>
      </c>
      <c r="E647" s="243">
        <v>94842.01</v>
      </c>
      <c r="F647" s="57">
        <f t="shared" si="119"/>
        <v>116.55835924112824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28355.53</v>
      </c>
      <c r="E649" s="242">
        <v>41949.59</v>
      </c>
      <c r="F649" s="52">
        <f t="shared" ref="F649:F724" si="188">IF(D649&lt;&gt;0,IF(E649/D649&gt;=100,"&gt;&gt;100",E649/D649*100),"-")</f>
        <v>147.94147737672333</v>
      </c>
    </row>
    <row r="650" spans="1:6" ht="12.75" customHeight="1" x14ac:dyDescent="0.2">
      <c r="A650" s="53" t="s">
        <v>1296</v>
      </c>
      <c r="B650" s="85" t="s">
        <v>1297</v>
      </c>
      <c r="C650" s="50" t="s">
        <v>1296</v>
      </c>
      <c r="D650" s="242">
        <v>208471.37</v>
      </c>
      <c r="E650" s="242">
        <v>132763.78</v>
      </c>
      <c r="F650" s="52">
        <f t="shared" si="188"/>
        <v>63.68441863264006</v>
      </c>
    </row>
    <row r="651" spans="1:6" ht="12.75" customHeight="1" x14ac:dyDescent="0.2">
      <c r="A651" s="53" t="s">
        <v>1298</v>
      </c>
      <c r="B651" s="85" t="s">
        <v>1299</v>
      </c>
      <c r="C651" s="50" t="s">
        <v>1298</v>
      </c>
      <c r="D651" s="242">
        <v>194877.31</v>
      </c>
      <c r="E651" s="242">
        <v>107089.63</v>
      </c>
      <c r="F651" s="52">
        <f t="shared" si="188"/>
        <v>54.952333855593558</v>
      </c>
    </row>
    <row r="652" spans="1:6" ht="24" x14ac:dyDescent="0.2">
      <c r="A652" s="53">
        <v>11</v>
      </c>
      <c r="B652" s="85" t="s">
        <v>1300</v>
      </c>
      <c r="C652" s="50" t="s">
        <v>1301</v>
      </c>
      <c r="D652" s="51">
        <f t="shared" ref="D652:E652" si="189">+D649+D650-D651</f>
        <v>41949.59</v>
      </c>
      <c r="E652" s="51">
        <f t="shared" si="189"/>
        <v>67623.739999999991</v>
      </c>
      <c r="F652" s="52">
        <f t="shared" si="188"/>
        <v>161.20238600663319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61</v>
      </c>
      <c r="E654" s="262">
        <v>60</v>
      </c>
      <c r="F654" s="52">
        <f t="shared" si="188"/>
        <v>98.360655737704917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44</v>
      </c>
      <c r="F656" s="52">
        <f t="shared" si="188"/>
        <v>95.652173913043484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920601.27</v>
      </c>
      <c r="E675" s="242">
        <v>1140153.4099999999</v>
      </c>
      <c r="F675" s="52">
        <f t="shared" si="188"/>
        <v>123.84877657185937</v>
      </c>
    </row>
    <row r="676" spans="1:6" ht="24" x14ac:dyDescent="0.2">
      <c r="A676" s="53">
        <v>63613</v>
      </c>
      <c r="B676" s="232" t="s">
        <v>1349</v>
      </c>
      <c r="C676" s="50" t="s">
        <v>1350</v>
      </c>
      <c r="D676" s="242">
        <v>7433.87</v>
      </c>
      <c r="E676" s="242">
        <v>2692.79</v>
      </c>
      <c r="F676" s="52">
        <f t="shared" si="188"/>
        <v>36.223259217608053</v>
      </c>
    </row>
    <row r="677" spans="1:6" ht="24" x14ac:dyDescent="0.2">
      <c r="A677" s="53">
        <v>63622</v>
      </c>
      <c r="B677" s="232" t="s">
        <v>1351</v>
      </c>
      <c r="C677" s="50" t="s">
        <v>1352</v>
      </c>
      <c r="D677" s="242">
        <v>12195.48</v>
      </c>
      <c r="E677" s="242">
        <v>279.01</v>
      </c>
      <c r="F677" s="52">
        <f t="shared" si="188"/>
        <v>2.2878148297565981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15000.4</v>
      </c>
      <c r="E694" s="242">
        <v>40097.599999999999</v>
      </c>
      <c r="F694" s="52">
        <f t="shared" si="188"/>
        <v>267.31020506119836</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2854.78</v>
      </c>
      <c r="E710" s="242">
        <v>2837.5</v>
      </c>
      <c r="F710" s="52">
        <f t="shared" si="188"/>
        <v>99.394699416417367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491.46</v>
      </c>
      <c r="E717" s="242">
        <v>2960.49</v>
      </c>
      <c r="F717" s="52">
        <f t="shared" si="188"/>
        <v>602.3867659626419</v>
      </c>
    </row>
    <row r="718" spans="1:6" ht="12.75" customHeight="1" x14ac:dyDescent="0.2">
      <c r="A718" s="53">
        <v>32121</v>
      </c>
      <c r="B718" s="85" t="s">
        <v>1415</v>
      </c>
      <c r="C718" s="50" t="s">
        <v>1416</v>
      </c>
      <c r="D718" s="242">
        <v>48317.91</v>
      </c>
      <c r="E718" s="242">
        <v>44168.76</v>
      </c>
      <c r="F718" s="52">
        <f t="shared" si="188"/>
        <v>91.412811522683825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2012.84</v>
      </c>
      <c r="E720" s="242">
        <v>6955.4</v>
      </c>
      <c r="F720" s="52">
        <f t="shared" si="188"/>
        <v>345.55155899127601</v>
      </c>
    </row>
    <row r="721" spans="1:6" ht="12.75" customHeight="1" x14ac:dyDescent="0.2">
      <c r="A721" s="53" t="s">
        <v>1421</v>
      </c>
      <c r="B721" s="85" t="s">
        <v>1422</v>
      </c>
      <c r="C721" s="50" t="s">
        <v>1421</v>
      </c>
      <c r="D721" s="242">
        <v>370.91</v>
      </c>
      <c r="E721" s="242"/>
      <c r="F721" s="52">
        <f t="shared" si="188"/>
        <v>0</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7" workbookViewId="0">
      <selection activeCell="H291" sqref="H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1005773.26</v>
      </c>
      <c r="E6" s="229">
        <f t="shared" si="0"/>
        <v>1018457.64</v>
      </c>
      <c r="F6" s="230">
        <f t="shared" ref="F6:F260" si="1">IF(D6&gt;0,IF(E6/D6&gt;=100,"&gt;&gt;100",E6/D6*100),"-")</f>
        <v>101.26115701266507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877108.82</v>
      </c>
      <c r="E7" s="104">
        <f t="shared" si="2"/>
        <v>855958.25</v>
      </c>
      <c r="F7" s="93">
        <f t="shared" si="1"/>
        <v>97.588603658095707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5109.83</v>
      </c>
      <c r="E8" s="104">
        <f>E9+E10-E11</f>
        <v>5109.83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5109.83</v>
      </c>
      <c r="E9" s="247">
        <v>5109.83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849518.25</v>
      </c>
      <c r="E12" s="104">
        <f t="shared" si="3"/>
        <v>828367.68</v>
      </c>
      <c r="F12" s="93">
        <f t="shared" si="1"/>
        <v>97.51028656535631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712497.96</v>
      </c>
      <c r="E13" s="104">
        <f t="shared" si="4"/>
        <v>697808.43</v>
      </c>
      <c r="F13" s="93">
        <f t="shared" si="1"/>
        <v>97.938305675991003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18292.63</v>
      </c>
      <c r="E14" s="247">
        <v>18292.63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1100762.56</v>
      </c>
      <c r="E15" s="247">
        <v>1100762.56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22749.59</v>
      </c>
      <c r="E17" s="247">
        <v>22749.59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429306.82</v>
      </c>
      <c r="E18" s="247">
        <v>443996.35</v>
      </c>
      <c r="F18" s="93">
        <f t="shared" si="1"/>
        <v>103.4216856839125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80893.059999999939</v>
      </c>
      <c r="E19" s="104">
        <f t="shared" si="5"/>
        <v>122100.36999999994</v>
      </c>
      <c r="F19" s="93">
        <f t="shared" si="1"/>
        <v>150.94047622873956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213259.24</v>
      </c>
      <c r="E20" s="247">
        <v>279236.62</v>
      </c>
      <c r="F20" s="93">
        <f t="shared" si="1"/>
        <v>130.93764190475406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3018.51</v>
      </c>
      <c r="E21" s="247">
        <v>1744.36</v>
      </c>
      <c r="F21" s="93">
        <f t="shared" si="1"/>
        <v>57.788776581823477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8180.24</v>
      </c>
      <c r="E22" s="247">
        <v>9001.99</v>
      </c>
      <c r="F22" s="93">
        <f t="shared" si="1"/>
        <v>110.04554878585469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10728.34</v>
      </c>
      <c r="E24" s="247">
        <v>13724.93</v>
      </c>
      <c r="F24" s="93">
        <f t="shared" si="1"/>
        <v>127.93153460833642</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3510.62</v>
      </c>
      <c r="E25" s="247">
        <v>3510.62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138427.24</v>
      </c>
      <c r="E26" s="247">
        <v>142295.26999999999</v>
      </c>
      <c r="F26" s="93">
        <f t="shared" si="1"/>
        <v>102.7942693937985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296231.13</v>
      </c>
      <c r="E28" s="247">
        <v>327413.42</v>
      </c>
      <c r="F28" s="93">
        <f t="shared" si="1"/>
        <v>110.52633799830558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14591.419999999998</v>
      </c>
      <c r="E29" s="104">
        <f t="shared" si="6"/>
        <v>8458.8799999999974</v>
      </c>
      <c r="F29" s="93">
        <f t="shared" si="1"/>
        <v>57.971602489682283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49060.28</v>
      </c>
      <c r="E30" s="247">
        <v>49060.28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34468.86</v>
      </c>
      <c r="E34" s="247">
        <v>40601.4</v>
      </c>
      <c r="F34" s="93">
        <f t="shared" si="1"/>
        <v>117.79153705692617</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41535.81</v>
      </c>
      <c r="E35" s="104">
        <f t="shared" si="7"/>
        <v>0</v>
      </c>
      <c r="F35" s="93">
        <f t="shared" si="1"/>
        <v>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41535.81</v>
      </c>
      <c r="E36" s="247">
        <v>41866.300000000003</v>
      </c>
      <c r="F36" s="93">
        <f t="shared" si="1"/>
        <v>100.79567486465295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41866.300000000003</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37167.35</v>
      </c>
      <c r="E54" s="247">
        <v>36485.599999999999</v>
      </c>
      <c r="F54" s="93">
        <f t="shared" si="1"/>
        <v>98.165728791533425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37167.35</v>
      </c>
      <c r="E55" s="247">
        <v>36485.599999999999</v>
      </c>
      <c r="F55" s="93">
        <f t="shared" si="1"/>
        <v>98.165728791533425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22480.74</v>
      </c>
      <c r="E56" s="104">
        <f t="shared" si="11"/>
        <v>22480.74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22480.74</v>
      </c>
      <c r="E57" s="247">
        <v>22480.74</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128664.44</v>
      </c>
      <c r="E68" s="104">
        <f t="shared" si="13"/>
        <v>162499.39000000001</v>
      </c>
      <c r="F68" s="93">
        <f t="shared" si="1"/>
        <v>126.29704835306477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41949.59</v>
      </c>
      <c r="E69" s="104">
        <f t="shared" si="14"/>
        <v>67623.740000000005</v>
      </c>
      <c r="F69" s="93">
        <f t="shared" si="1"/>
        <v>161.20238600663325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41949.59</v>
      </c>
      <c r="E70" s="104">
        <f t="shared" si="15"/>
        <v>67623.740000000005</v>
      </c>
      <c r="F70" s="93">
        <f t="shared" si="1"/>
        <v>161.20238600663325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41949.59</v>
      </c>
      <c r="E72" s="247">
        <v>67623.740000000005</v>
      </c>
      <c r="F72" s="93">
        <f t="shared" si="1"/>
        <v>161.20238600663325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5225.22</v>
      </c>
      <c r="E78" s="104">
        <f>E79+SUM(E82:E84)-E85+E86</f>
        <v>33.64</v>
      </c>
      <c r="F78" s="93">
        <f t="shared" si="1"/>
        <v>0.64380064380064383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5225.22</v>
      </c>
      <c r="E86" s="247">
        <v>33.64</v>
      </c>
      <c r="F86" s="93">
        <f t="shared" si="1"/>
        <v>0.64380064380064383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120.94</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120.94</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81368.69</v>
      </c>
      <c r="E170" s="104">
        <f t="shared" si="29"/>
        <v>94842.01</v>
      </c>
      <c r="F170" s="93">
        <f t="shared" si="1"/>
        <v>116.55835924112824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81368.69</v>
      </c>
      <c r="E173" s="247">
        <v>94842.01</v>
      </c>
      <c r="F173" s="93">
        <f t="shared" si="1"/>
        <v>116.55835924112824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1005773.26</v>
      </c>
      <c r="E175" s="104">
        <f t="shared" si="30"/>
        <v>1018457.64</v>
      </c>
      <c r="F175" s="93">
        <f t="shared" si="1"/>
        <v>101.26115701266507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94309.91</v>
      </c>
      <c r="E176" s="104">
        <f t="shared" si="31"/>
        <v>109794.62</v>
      </c>
      <c r="F176" s="93">
        <f t="shared" si="1"/>
        <v>116.41896381833044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94309.91</v>
      </c>
      <c r="E177" s="104">
        <f t="shared" si="32"/>
        <v>109178.62</v>
      </c>
      <c r="F177" s="93">
        <f t="shared" si="1"/>
        <v>115.76579810117515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81228.69</v>
      </c>
      <c r="E178" s="247">
        <v>94621.21</v>
      </c>
      <c r="F178" s="93">
        <f t="shared" si="1"/>
        <v>116.48742580977239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7801.08</v>
      </c>
      <c r="E179" s="247">
        <v>14465.87</v>
      </c>
      <c r="F179" s="93">
        <f t="shared" si="1"/>
        <v>185.43419629076999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54.92</v>
      </c>
      <c r="E180" s="104">
        <f t="shared" si="33"/>
        <v>57.9</v>
      </c>
      <c r="F180" s="93">
        <f t="shared" si="1"/>
        <v>105.42607428987618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54.92</v>
      </c>
      <c r="E183" s="247">
        <v>57.9</v>
      </c>
      <c r="F183" s="93">
        <f t="shared" si="1"/>
        <v>105.42607428987618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5225.22</v>
      </c>
      <c r="E188" s="247">
        <v>33.64</v>
      </c>
      <c r="F188" s="93">
        <f t="shared" si="1"/>
        <v>0.64380064380064383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616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911463.35</v>
      </c>
      <c r="E237" s="104">
        <f t="shared" si="41"/>
        <v>908663.02</v>
      </c>
      <c r="F237" s="93">
        <f t="shared" si="1"/>
        <v>99.692765485304491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877108.82000000007</v>
      </c>
      <c r="E238" s="104">
        <f t="shared" si="42"/>
        <v>855958.25</v>
      </c>
      <c r="F238" s="93">
        <f t="shared" si="1"/>
        <v>97.588603658095678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877108.82000000007</v>
      </c>
      <c r="E239" s="104">
        <f t="shared" si="43"/>
        <v>855958.25</v>
      </c>
      <c r="F239" s="93">
        <f t="shared" si="1"/>
        <v>97.588603658095678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837019.55</v>
      </c>
      <c r="E240" s="247">
        <v>810694.44</v>
      </c>
      <c r="F240" s="93">
        <f t="shared" si="1"/>
        <v>96.854899028344065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40089.269999999997</v>
      </c>
      <c r="E241" s="247">
        <v>45263.81</v>
      </c>
      <c r="F241" s="93">
        <f t="shared" si="1"/>
        <v>112.90754358959391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34233.589999999997</v>
      </c>
      <c r="E245" s="104">
        <f t="shared" si="45"/>
        <v>52704.770000000004</v>
      </c>
      <c r="F245" s="93">
        <f t="shared" si="1"/>
        <v>153.95630431982158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34233.589999999997</v>
      </c>
      <c r="E246" s="104">
        <f t="shared" si="46"/>
        <v>52704.770000000004</v>
      </c>
      <c r="F246" s="93">
        <f t="shared" si="1"/>
        <v>153.95630431982158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11673.66</v>
      </c>
      <c r="E247" s="247">
        <v>35583.94</v>
      </c>
      <c r="F247" s="93">
        <f t="shared" si="1"/>
        <v>304.82248069585717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22559.93</v>
      </c>
      <c r="E248" s="247">
        <v>17120.830000000002</v>
      </c>
      <c r="F248" s="93">
        <f t="shared" si="1"/>
        <v>75.890439376363318</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120.94</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120.94</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5225.22</v>
      </c>
      <c r="E268" s="247">
        <v>33.64</v>
      </c>
      <c r="F268" s="93">
        <f t="shared" si="50"/>
        <v>0.64380064380064383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156.5</v>
      </c>
      <c r="E287" s="247">
        <v>1426.94</v>
      </c>
      <c r="F287" s="93">
        <f t="shared" si="50"/>
        <v>911.78274760383397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94153.41</v>
      </c>
      <c r="E288" s="247">
        <v>107751.67999999999</v>
      </c>
      <c r="F288" s="93">
        <f t="shared" si="50"/>
        <v>114.44267392970684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616</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5225.22</v>
      </c>
      <c r="E302" s="247">
        <v>33.64</v>
      </c>
      <c r="F302" s="93">
        <f t="shared" si="50"/>
        <v>0.64380064380064383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H127" sqref="H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1065707.6100000001</v>
      </c>
      <c r="E114" s="81">
        <f t="shared" si="22"/>
        <v>1280328.3500000001</v>
      </c>
      <c r="F114" s="63">
        <f t="shared" si="1"/>
        <v>120.13880148608492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1065707.6100000001</v>
      </c>
      <c r="E118" s="81">
        <f t="shared" si="24"/>
        <v>1280328.3500000001</v>
      </c>
      <c r="F118" s="63">
        <f t="shared" si="1"/>
        <v>120.13880148608492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1065707.6100000001</v>
      </c>
      <c r="E120" s="249">
        <v>1280328.3500000001</v>
      </c>
      <c r="F120" s="63">
        <f t="shared" si="1"/>
        <v>120.13880148608492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1065707.6100000001</v>
      </c>
      <c r="E141" s="106">
        <f t="shared" si="28"/>
        <v>1280328.3500000001</v>
      </c>
      <c r="F141" s="82">
        <f t="shared" si="1"/>
        <v>120.13880148608492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J24" sqref="J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45642.77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45642.77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45642.77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45642.77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43" sqref="D4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94309.91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1300614.6899999997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1286016.0199999998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1157501.8999999999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124219.06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608.41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3686.65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14598.67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1285129.9799999997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1271147.3099999998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1144109.3799999999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117554.27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605.42999999999995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8878.23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13982.67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109794.61999999988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1426.94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1426.94</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1426.94</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108367.67999999999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33.64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107718.04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616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18889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Ivanka Zima</cp:lastModifiedBy>
  <cp:lastPrinted>2025-01-28T13:31:28Z</cp:lastPrinted>
  <dcterms:created xsi:type="dcterms:W3CDTF">2022-04-01T05:14:30Z</dcterms:created>
  <dcterms:modified xsi:type="dcterms:W3CDTF">2025-02-05T12:01:02Z</dcterms:modified>
</cp:coreProperties>
</file>