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2"/>
  </bookViews>
  <sheets>
    <sheet name="OPĆI DIO" sheetId="1" r:id="rId1"/>
    <sheet name="PLAN PRIHODA" sheetId="2" r:id="rId2"/>
    <sheet name="PLAN RASHODA I IZDATAKA " sheetId="3" r:id="rId3"/>
  </sheets>
  <definedNames>
    <definedName name="Excel_BuiltIn__FilterDatabase" localSheetId="2">'PLAN RASHODA I IZDATAKA '!#REF!</definedName>
    <definedName name="_xlnm.Print_Titles" localSheetId="1">'PLAN PRIHODA'!$1:$1</definedName>
    <definedName name="_xlnm.Print_Titles" localSheetId="2">'PLAN RASHODA I IZDATAKA '!$1:$2</definedName>
    <definedName name="_xlnm.Print_Area" localSheetId="1">'PLAN PRIHODA'!$A$1:$H$48</definedName>
    <definedName name="_xlnm.Print_Area" localSheetId="2">'PLAN RASHODA I IZDATAKA '!$A$1:$P$82</definedName>
  </definedNames>
  <calcPr fullCalcOnLoad="1"/>
</workbook>
</file>

<file path=xl/sharedStrings.xml><?xml version="1.0" encoding="utf-8"?>
<sst xmlns="http://schemas.openxmlformats.org/spreadsheetml/2006/main" count="190" uniqueCount="99">
  <si>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</si>
  <si>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</si>
  <si>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</si>
  <si>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</si>
  <si>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</si>
  <si>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</si>
  <si>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</si>
  <si>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</si>
  <si>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</si>
  <si>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</si>
  <si>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</si>
  <si>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</si>
  <si>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</si>
  <si>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</si>
  <si>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</si>
  <si>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</si>
  <si>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</si>
  <si>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</si>
  <si>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</si>
  <si>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</si>
  <si>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</si>
  <si>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</si>
  <si>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</si>
  <si>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</si>
  <si>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</si>
  <si>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</si>
  <si>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</si>
  <si>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</si>
  <si>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PRIJEDLOG PLANA ZA 2015.</t>
  </si>
  <si>
    <t>Opći prihodi i primici-županijski prihod</t>
  </si>
  <si>
    <t>Opći prihodi i primici-državni proračun</t>
  </si>
  <si>
    <t xml:space="preserve">Vlastiti prihodi </t>
  </si>
  <si>
    <t>Grad Velika Gorica</t>
  </si>
  <si>
    <t>Donacije</t>
  </si>
  <si>
    <t>RASHODI POSLOVANJA</t>
  </si>
  <si>
    <t>Plaće (Bruto)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</si>
  <si>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</si>
  <si>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</si>
  <si>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</si>
  <si>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</si>
  <si>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</si>
  <si>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</si>
  <si>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</si>
  <si>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SŠ BARTOLA KAŠIĆA GRUBIŠNO POLJE</t>
  </si>
  <si>
    <t>Oprema</t>
  </si>
  <si>
    <t xml:space="preserve">RASHODI POSLOVANJA </t>
  </si>
  <si>
    <t>Ostali nespomenuti rashodi</t>
  </si>
  <si>
    <t>Ostale izvannastavne aktivnosti</t>
  </si>
  <si>
    <t>Program 1010 - srednjoškolsko obrazovanje prema zakonskom standardu</t>
  </si>
  <si>
    <t>Aktivnost: A1010001 - Plaće</t>
  </si>
  <si>
    <t>Aktivnost: A1010002 - Redovno poslovanje</t>
  </si>
  <si>
    <t xml:space="preserve">Program 1020 - Srednjoškolsko obrazovanje iznad standarda </t>
  </si>
  <si>
    <t xml:space="preserve">Rashodi za zaposlene </t>
  </si>
  <si>
    <t xml:space="preserve">Materijalni rashodi </t>
  </si>
  <si>
    <t>Aktivnost: A1020001 -Učenička zadruga Kockavica</t>
  </si>
  <si>
    <t>Rashodi za nabavu proiz.dugot.imovine</t>
  </si>
  <si>
    <t>Rashodi za nabavu nefinancijske imovine</t>
  </si>
  <si>
    <t xml:space="preserve">Aktivnost: A1020002 - Najam poslovnog prostora </t>
  </si>
  <si>
    <t>Aktivnost: A1020003 - Najam stanova</t>
  </si>
  <si>
    <t>Aktivnost: A1020004 -Izvannastavne aktivnosti koje financira Grad Grubišno Polje</t>
  </si>
  <si>
    <t>Aktivnost: A1020005 - Ostale izvannastavne aktivnosti</t>
  </si>
  <si>
    <t>K:1020001</t>
  </si>
  <si>
    <t>KAPITALNI PROJEKT-UZ</t>
  </si>
  <si>
    <t>K:1020002</t>
  </si>
  <si>
    <t>Temeljem čl. 118. Zakona o odgoju i obrazovanju u osnovnoj i srednjoj školi i čl. 27. Statuta Srednje</t>
  </si>
  <si>
    <t>OIB:  35152442882</t>
  </si>
  <si>
    <t>KAPITALNI PROJEKT</t>
  </si>
  <si>
    <t>Ukupno rashodi</t>
  </si>
  <si>
    <t xml:space="preserve"> Predsjednica Školskog odbora:</t>
  </si>
  <si>
    <t>2019.</t>
  </si>
  <si>
    <t>Ukupno prihodi i primici za 2019.</t>
  </si>
  <si>
    <t>2020.</t>
  </si>
  <si>
    <t>PROJEKCIJA PLANA ZA 2020.</t>
  </si>
  <si>
    <t xml:space="preserve"> FINANCIJSKI PLAN SREDNJE ŠKOLE BARTOLA KAŠIĆA GRUBIŠNO POLJE  ZA 2019.                                                                  I PROJEKCIJA PLANA ZA 2020. I 2021. GODINU</t>
  </si>
  <si>
    <t>Prijedlog plana 
za 2019.</t>
  </si>
  <si>
    <t>Projekcija plana
za 2020.</t>
  </si>
  <si>
    <t>Projekcija plana 
za 2021.</t>
  </si>
  <si>
    <t>2021.</t>
  </si>
  <si>
    <t>Ukupno prihodi i primici za 2020.</t>
  </si>
  <si>
    <t>Ukupno prihodi i primici za 2021.</t>
  </si>
  <si>
    <t xml:space="preserve"> PLAN ZA 2019. </t>
  </si>
  <si>
    <t>PROJEKCIJA PLANA ZA 2021.</t>
  </si>
  <si>
    <t xml:space="preserve">Školska shema </t>
  </si>
  <si>
    <t>/Blaženka Orct, prof./</t>
  </si>
  <si>
    <t>64132 - kamate</t>
  </si>
  <si>
    <t>63612 - plaće</t>
  </si>
  <si>
    <t>65264 - izleti, osig.</t>
  </si>
  <si>
    <t>66141 - UZ-prodaja proiz.</t>
  </si>
  <si>
    <t>66151 - usluge</t>
  </si>
  <si>
    <t>67111 - decent.sredstva</t>
  </si>
  <si>
    <t>63612 - ncvvo,natj.</t>
  </si>
  <si>
    <t>63613 - Grad GP</t>
  </si>
  <si>
    <t>63811 - željezo i papir</t>
  </si>
  <si>
    <t>K:1020003</t>
  </si>
  <si>
    <t>K:1020004</t>
  </si>
  <si>
    <t>KLASA: 400-02/18-01/07</t>
  </si>
  <si>
    <r>
      <t xml:space="preserve">škole Bartola Kašića Grubišno Polje, Školski odbor na sjednici održanoj dana </t>
    </r>
    <r>
      <rPr>
        <sz val="12"/>
        <rFont val="Arial"/>
        <family val="2"/>
      </rPr>
      <t>19. prosinca 2018.</t>
    </r>
    <r>
      <rPr>
        <sz val="12"/>
        <color indexed="8"/>
        <rFont val="Arial"/>
        <family val="2"/>
      </rPr>
      <t xml:space="preserve"> godine donosi</t>
    </r>
  </si>
  <si>
    <t>U Grubišnom Polju, 19. prosinca 2018.</t>
  </si>
  <si>
    <t>URBROJ: 2127-024-08-16-03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</si>
</sst>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49">
    <font>
      <sz val="10"/>
      <color indexed="8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2"/>
      <color indexed="8"/>
      <name val="Times New Roman"/>
      <family val="0"/>
    </font>
    <font>
      <sz val="12"/>
      <color indexed="8"/>
      <name val="Webdings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4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4" fillId="10" borderId="0" applyNumberFormat="0" applyBorder="0" applyAlignment="0" applyProtection="0"/>
    <xf numFmtId="0" fontId="0" fillId="23" borderId="1" applyNumberFormat="0" applyFont="0" applyAlignment="0" applyProtection="0"/>
    <xf numFmtId="0" fontId="5" fillId="24" borderId="2" applyNumberFormat="0" applyAlignment="0" applyProtection="0"/>
    <xf numFmtId="0" fontId="6" fillId="25" borderId="3" applyNumberFormat="0" applyAlignment="0" applyProtection="0"/>
    <xf numFmtId="0" fontId="45" fillId="2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2" applyNumberFormat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46" fillId="29" borderId="7" applyNumberFormat="0" applyAlignment="0" applyProtection="0"/>
    <xf numFmtId="0" fontId="12" fillId="30" borderId="2" applyNumberFormat="0" applyAlignment="0" applyProtection="0"/>
    <xf numFmtId="0" fontId="13" fillId="0" borderId="8" applyNumberFormat="0" applyFill="0" applyAlignment="0" applyProtection="0"/>
    <xf numFmtId="0" fontId="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19" fillId="0" borderId="12" applyNumberFormat="0" applyFill="0" applyAlignment="0" applyProtection="0"/>
    <xf numFmtId="0" fontId="6" fillId="25" borderId="3" applyNumberFormat="0" applyAlignment="0" applyProtection="0"/>
    <xf numFmtId="0" fontId="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1" fillId="5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31">
    <xf numFmtId="0" fontId="0" fillId="0" borderId="0" xfId="0" applyAlignment="1">
      <alignment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15" xfId="0" applyFont="1" applyBorder="1" applyAlignment="1">
      <alignment horizontal="left" wrapText="1"/>
    </xf>
    <xf numFmtId="0" fontId="25" fillId="0" borderId="16" xfId="0" applyFont="1" applyBorder="1" applyAlignment="1">
      <alignment horizontal="left" wrapText="1"/>
    </xf>
    <xf numFmtId="0" fontId="25" fillId="0" borderId="16" xfId="0" applyFont="1" applyBorder="1" applyAlignment="1">
      <alignment horizontal="center" wrapText="1"/>
    </xf>
    <xf numFmtId="0" fontId="25" fillId="0" borderId="16" xfId="0" applyNumberFormat="1" applyFont="1" applyFill="1" applyBorder="1" applyAlignment="1" applyProtection="1">
      <alignment horizontal="left"/>
      <protection/>
    </xf>
    <xf numFmtId="0" fontId="26" fillId="0" borderId="17" xfId="0" applyNumberFormat="1" applyFont="1" applyFill="1" applyBorder="1" applyAlignment="1" applyProtection="1">
      <alignment horizontal="center" wrapText="1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3" fontId="25" fillId="0" borderId="17" xfId="0" applyNumberFormat="1" applyFont="1" applyBorder="1" applyAlignment="1">
      <alignment horizontal="right"/>
    </xf>
    <xf numFmtId="0" fontId="27" fillId="0" borderId="15" xfId="0" applyFont="1" applyBorder="1" applyAlignment="1">
      <alignment horizontal="left"/>
    </xf>
    <xf numFmtId="0" fontId="1" fillId="0" borderId="16" xfId="0" applyNumberFormat="1" applyFont="1" applyFill="1" applyBorder="1" applyAlignment="1" applyProtection="1">
      <alignment/>
      <protection/>
    </xf>
    <xf numFmtId="3" fontId="25" fillId="0" borderId="17" xfId="0" applyNumberFormat="1" applyFont="1" applyFill="1" applyBorder="1" applyAlignment="1" applyProtection="1">
      <alignment horizontal="right" wrapText="1"/>
      <protection/>
    </xf>
    <xf numFmtId="3" fontId="25" fillId="0" borderId="15" xfId="0" applyNumberFormat="1" applyFont="1" applyBorder="1" applyAlignment="1">
      <alignment horizontal="right"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16" xfId="0" applyFont="1" applyBorder="1" applyAlignment="1">
      <alignment horizontal="left"/>
    </xf>
    <xf numFmtId="0" fontId="25" fillId="0" borderId="16" xfId="0" applyNumberFormat="1" applyFont="1" applyFill="1" applyBorder="1" applyAlignment="1" applyProtection="1">
      <alignment wrapText="1"/>
      <protection/>
    </xf>
    <xf numFmtId="0" fontId="23" fillId="0" borderId="16" xfId="0" applyNumberFormat="1" applyFont="1" applyFill="1" applyBorder="1" applyAlignment="1" applyProtection="1">
      <alignment wrapText="1"/>
      <protection/>
    </xf>
    <xf numFmtId="0" fontId="23" fillId="0" borderId="16" xfId="0" applyNumberFormat="1" applyFont="1" applyFill="1" applyBorder="1" applyAlignment="1" applyProtection="1">
      <alignment horizontal="center" wrapText="1"/>
      <protection/>
    </xf>
    <xf numFmtId="0" fontId="24" fillId="0" borderId="17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28" fillId="24" borderId="19" xfId="0" applyNumberFormat="1" applyFont="1" applyFill="1" applyBorder="1" applyAlignment="1">
      <alignment horizontal="right" vertical="top" wrapText="1"/>
    </xf>
    <xf numFmtId="1" fontId="28" fillId="24" borderId="20" xfId="0" applyNumberFormat="1" applyFont="1" applyFill="1" applyBorder="1" applyAlignment="1">
      <alignment horizontal="left" wrapText="1"/>
    </xf>
    <xf numFmtId="0" fontId="28" fillId="0" borderId="21" xfId="0" applyFont="1" applyBorder="1" applyAlignment="1">
      <alignment vertical="center" wrapText="1"/>
    </xf>
    <xf numFmtId="0" fontId="28" fillId="0" borderId="22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1" fontId="28" fillId="0" borderId="31" xfId="0" applyNumberFormat="1" applyFont="1" applyBorder="1" applyAlignment="1">
      <alignment wrapText="1"/>
    </xf>
    <xf numFmtId="3" fontId="1" fillId="0" borderId="32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0" fontId="1" fillId="24" borderId="0" xfId="0" applyNumberFormat="1" applyFont="1" applyFill="1" applyBorder="1" applyAlignment="1" applyProtection="1">
      <alignment horizontal="left"/>
      <protection/>
    </xf>
    <xf numFmtId="0" fontId="28" fillId="24" borderId="0" xfId="0" applyNumberFormat="1" applyFont="1" applyFill="1" applyBorder="1" applyAlignment="1" applyProtection="1">
      <alignment wrapText="1"/>
      <protection/>
    </xf>
    <xf numFmtId="4" fontId="28" fillId="24" borderId="0" xfId="0" applyNumberFormat="1" applyFont="1" applyFill="1" applyBorder="1" applyAlignment="1" applyProtection="1">
      <alignment/>
      <protection/>
    </xf>
    <xf numFmtId="4" fontId="1" fillId="24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left" vertical="center" wrapText="1"/>
      <protection/>
    </xf>
    <xf numFmtId="1" fontId="28" fillId="0" borderId="19" xfId="0" applyNumberFormat="1" applyFont="1" applyFill="1" applyBorder="1" applyAlignment="1">
      <alignment horizontal="right" vertical="top" wrapText="1"/>
    </xf>
    <xf numFmtId="1" fontId="28" fillId="0" borderId="20" xfId="0" applyNumberFormat="1" applyFont="1" applyFill="1" applyBorder="1" applyAlignment="1">
      <alignment horizontal="left" wrapText="1"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horizontal="left" vertical="center"/>
    </xf>
    <xf numFmtId="0" fontId="30" fillId="24" borderId="0" xfId="0" applyNumberFormat="1" applyFont="1" applyFill="1" applyBorder="1" applyAlignment="1" applyProtection="1">
      <alignment horizontal="center"/>
      <protection/>
    </xf>
    <xf numFmtId="0" fontId="31" fillId="24" borderId="0" xfId="0" applyNumberFormat="1" applyFont="1" applyFill="1" applyBorder="1" applyAlignment="1" applyProtection="1">
      <alignment wrapText="1"/>
      <protection/>
    </xf>
    <xf numFmtId="0" fontId="31" fillId="24" borderId="0" xfId="0" applyNumberFormat="1" applyFont="1" applyFill="1" applyBorder="1" applyAlignment="1" applyProtection="1">
      <alignment/>
      <protection/>
    </xf>
    <xf numFmtId="0" fontId="1" fillId="24" borderId="0" xfId="0" applyNumberFormat="1" applyFont="1" applyFill="1" applyBorder="1" applyAlignment="1" applyProtection="1">
      <alignment/>
      <protection/>
    </xf>
    <xf numFmtId="0" fontId="33" fillId="24" borderId="17" xfId="0" applyNumberFormat="1" applyFont="1" applyFill="1" applyBorder="1" applyAlignment="1" applyProtection="1">
      <alignment horizontal="center" vertical="center" wrapText="1"/>
      <protection/>
    </xf>
    <xf numFmtId="0" fontId="28" fillId="24" borderId="17" xfId="0" applyNumberFormat="1" applyFont="1" applyFill="1" applyBorder="1" applyAlignment="1" applyProtection="1">
      <alignment horizontal="center" vertical="center" wrapText="1"/>
      <protection/>
    </xf>
    <xf numFmtId="0" fontId="28" fillId="24" borderId="0" xfId="0" applyNumberFormat="1" applyFont="1" applyFill="1" applyBorder="1" applyAlignment="1" applyProtection="1">
      <alignment/>
      <protection/>
    </xf>
    <xf numFmtId="0" fontId="28" fillId="24" borderId="17" xfId="0" applyNumberFormat="1" applyFont="1" applyFill="1" applyBorder="1" applyAlignment="1" applyProtection="1">
      <alignment horizontal="center"/>
      <protection/>
    </xf>
    <xf numFmtId="0" fontId="1" fillId="24" borderId="17" xfId="0" applyNumberFormat="1" applyFont="1" applyFill="1" applyBorder="1" applyAlignment="1" applyProtection="1">
      <alignment wrapText="1"/>
      <protection/>
    </xf>
    <xf numFmtId="4" fontId="1" fillId="24" borderId="17" xfId="0" applyNumberFormat="1" applyFont="1" applyFill="1" applyBorder="1" applyAlignment="1" applyProtection="1">
      <alignment/>
      <protection/>
    </xf>
    <xf numFmtId="0" fontId="34" fillId="24" borderId="17" xfId="0" applyNumberFormat="1" applyFont="1" applyFill="1" applyBorder="1" applyAlignment="1" applyProtection="1">
      <alignment wrapText="1"/>
      <protection/>
    </xf>
    <xf numFmtId="4" fontId="28" fillId="24" borderId="17" xfId="0" applyNumberFormat="1" applyFont="1" applyFill="1" applyBorder="1" applyAlignment="1" applyProtection="1">
      <alignment/>
      <protection/>
    </xf>
    <xf numFmtId="0" fontId="28" fillId="24" borderId="17" xfId="0" applyNumberFormat="1" applyFont="1" applyFill="1" applyBorder="1" applyAlignment="1" applyProtection="1">
      <alignment wrapText="1"/>
      <protection/>
    </xf>
    <xf numFmtId="0" fontId="1" fillId="24" borderId="17" xfId="0" applyNumberFormat="1" applyFont="1" applyFill="1" applyBorder="1" applyAlignment="1" applyProtection="1">
      <alignment horizontal="center"/>
      <protection/>
    </xf>
    <xf numFmtId="0" fontId="1" fillId="24" borderId="0" xfId="0" applyNumberFormat="1" applyFont="1" applyFill="1" applyBorder="1" applyAlignment="1" applyProtection="1">
      <alignment wrapText="1"/>
      <protection/>
    </xf>
    <xf numFmtId="0" fontId="28" fillId="24" borderId="0" xfId="0" applyNumberFormat="1" applyFont="1" applyFill="1" applyBorder="1" applyAlignment="1" applyProtection="1">
      <alignment horizontal="center"/>
      <protection/>
    </xf>
    <xf numFmtId="0" fontId="1" fillId="24" borderId="0" xfId="0" applyNumberFormat="1" applyFont="1" applyFill="1" applyBorder="1" applyAlignment="1" applyProtection="1">
      <alignment horizontal="center"/>
      <protection/>
    </xf>
    <xf numFmtId="0" fontId="28" fillId="24" borderId="0" xfId="0" applyNumberFormat="1" applyFont="1" applyFill="1" applyBorder="1" applyAlignment="1" applyProtection="1">
      <alignment horizontal="left"/>
      <protection/>
    </xf>
    <xf numFmtId="3" fontId="28" fillId="24" borderId="17" xfId="0" applyNumberFormat="1" applyFont="1" applyFill="1" applyBorder="1" applyAlignment="1" applyProtection="1">
      <alignment/>
      <protection/>
    </xf>
    <xf numFmtId="3" fontId="1" fillId="24" borderId="17" xfId="0" applyNumberFormat="1" applyFont="1" applyFill="1" applyBorder="1" applyAlignment="1" applyProtection="1">
      <alignment/>
      <protection/>
    </xf>
    <xf numFmtId="0" fontId="28" fillId="0" borderId="17" xfId="0" applyNumberFormat="1" applyFont="1" applyFill="1" applyBorder="1" applyAlignment="1" applyProtection="1">
      <alignment wrapText="1"/>
      <protection/>
    </xf>
    <xf numFmtId="0" fontId="28" fillId="31" borderId="17" xfId="0" applyNumberFormat="1" applyFont="1" applyFill="1" applyBorder="1" applyAlignment="1" applyProtection="1">
      <alignment wrapText="1"/>
      <protection/>
    </xf>
    <xf numFmtId="3" fontId="1" fillId="0" borderId="29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 wrapText="1"/>
    </xf>
    <xf numFmtId="3" fontId="1" fillId="24" borderId="17" xfId="0" applyNumberFormat="1" applyFont="1" applyFill="1" applyBorder="1" applyAlignment="1" applyProtection="1">
      <alignment horizontal="center"/>
      <protection/>
    </xf>
    <xf numFmtId="49" fontId="1" fillId="24" borderId="17" xfId="0" applyNumberFormat="1" applyFont="1" applyFill="1" applyBorder="1" applyAlignment="1" applyProtection="1">
      <alignment horizontal="center"/>
      <protection/>
    </xf>
    <xf numFmtId="1" fontId="30" fillId="0" borderId="31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1" fillId="0" borderId="35" xfId="0" applyNumberFormat="1" applyFont="1" applyFill="1" applyBorder="1" applyAlignment="1">
      <alignment horizontal="center" wrapText="1"/>
    </xf>
    <xf numFmtId="4" fontId="28" fillId="24" borderId="16" xfId="0" applyNumberFormat="1" applyFont="1" applyFill="1" applyBorder="1" applyAlignment="1" applyProtection="1">
      <alignment/>
      <protection/>
    </xf>
    <xf numFmtId="3" fontId="1" fillId="24" borderId="16" xfId="0" applyNumberFormat="1" applyFont="1" applyFill="1" applyBorder="1" applyAlignment="1" applyProtection="1">
      <alignment/>
      <protection/>
    </xf>
    <xf numFmtId="3" fontId="1" fillId="24" borderId="36" xfId="0" applyNumberFormat="1" applyFont="1" applyFill="1" applyBorder="1" applyAlignment="1" applyProtection="1">
      <alignment/>
      <protection/>
    </xf>
    <xf numFmtId="3" fontId="1" fillId="0" borderId="32" xfId="0" applyNumberFormat="1" applyFont="1" applyBorder="1" applyAlignment="1">
      <alignment horizontal="center"/>
    </xf>
    <xf numFmtId="3" fontId="1" fillId="24" borderId="0" xfId="0" applyNumberFormat="1" applyFont="1" applyFill="1" applyBorder="1" applyAlignment="1" applyProtection="1">
      <alignment/>
      <protection/>
    </xf>
    <xf numFmtId="0" fontId="1" fillId="24" borderId="37" xfId="0" applyNumberFormat="1" applyFont="1" applyFill="1" applyBorder="1" applyAlignment="1" applyProtection="1">
      <alignment horizontal="center"/>
      <protection/>
    </xf>
    <xf numFmtId="0" fontId="1" fillId="24" borderId="37" xfId="0" applyNumberFormat="1" applyFont="1" applyFill="1" applyBorder="1" applyAlignment="1" applyProtection="1">
      <alignment wrapText="1"/>
      <protection/>
    </xf>
    <xf numFmtId="4" fontId="1" fillId="24" borderId="37" xfId="0" applyNumberFormat="1" applyFont="1" applyFill="1" applyBorder="1" applyAlignment="1" applyProtection="1">
      <alignment/>
      <protection/>
    </xf>
    <xf numFmtId="3" fontId="1" fillId="24" borderId="37" xfId="0" applyNumberFormat="1" applyFont="1" applyFill="1" applyBorder="1" applyAlignment="1" applyProtection="1">
      <alignment/>
      <protection/>
    </xf>
    <xf numFmtId="3" fontId="28" fillId="24" borderId="37" xfId="0" applyNumberFormat="1" applyFont="1" applyFill="1" applyBorder="1" applyAlignment="1" applyProtection="1">
      <alignment/>
      <protection/>
    </xf>
    <xf numFmtId="1" fontId="1" fillId="0" borderId="19" xfId="0" applyNumberFormat="1" applyFont="1" applyBorder="1" applyAlignment="1">
      <alignment horizontal="left" wrapText="1"/>
    </xf>
    <xf numFmtId="1" fontId="1" fillId="0" borderId="35" xfId="0" applyNumberFormat="1" applyFont="1" applyBorder="1" applyAlignment="1">
      <alignment horizontal="left" wrapText="1"/>
    </xf>
    <xf numFmtId="3" fontId="1" fillId="0" borderId="28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3" fontId="1" fillId="0" borderId="38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15" xfId="0" applyNumberFormat="1" applyFont="1" applyFill="1" applyBorder="1" applyAlignment="1" applyProtection="1">
      <alignment horizontal="left" wrapText="1"/>
      <protection/>
    </xf>
    <xf numFmtId="0" fontId="27" fillId="0" borderId="15" xfId="0" applyFont="1" applyBorder="1" applyAlignment="1">
      <alignment horizontal="left"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5" xfId="0" applyNumberFormat="1" applyFont="1" applyFill="1" applyBorder="1" applyAlignment="1" applyProtection="1">
      <alignment horizontal="left" wrapText="1"/>
      <protection/>
    </xf>
    <xf numFmtId="0" fontId="28" fillId="0" borderId="31" xfId="0" applyFont="1" applyFill="1" applyBorder="1" applyAlignment="1">
      <alignment horizontal="center" vertical="center"/>
    </xf>
    <xf numFmtId="3" fontId="28" fillId="0" borderId="31" xfId="0" applyNumberFormat="1" applyFont="1" applyBorder="1" applyAlignment="1">
      <alignment horizontal="center"/>
    </xf>
    <xf numFmtId="0" fontId="1" fillId="24" borderId="0" xfId="0" applyNumberFormat="1" applyFont="1" applyFill="1" applyBorder="1" applyAlignment="1" applyProtection="1">
      <alignment horizontal="left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24" borderId="0" xfId="0" applyNumberFormat="1" applyFont="1" applyFill="1" applyBorder="1" applyAlignment="1" applyProtection="1">
      <alignment horizontal="center" vertical="center"/>
      <protection/>
    </xf>
    <xf numFmtId="0" fontId="28" fillId="32" borderId="15" xfId="0" applyNumberFormat="1" applyFont="1" applyFill="1" applyBorder="1" applyAlignment="1" applyProtection="1">
      <alignment horizontal="left"/>
      <protection/>
    </xf>
    <xf numFmtId="0" fontId="0" fillId="0" borderId="16" xfId="0" applyBorder="1" applyAlignment="1">
      <alignment/>
    </xf>
    <xf numFmtId="0" fontId="0" fillId="0" borderId="36" xfId="0" applyBorder="1" applyAlignment="1">
      <alignment/>
    </xf>
    <xf numFmtId="0" fontId="28" fillId="33" borderId="17" xfId="0" applyNumberFormat="1" applyFont="1" applyFill="1" applyBorder="1" applyAlignment="1" applyProtection="1">
      <alignment wrapText="1"/>
      <protection/>
    </xf>
    <xf numFmtId="0" fontId="28" fillId="33" borderId="17" xfId="0" applyNumberFormat="1" applyFont="1" applyFill="1" applyBorder="1" applyAlignment="1" applyProtection="1">
      <alignment horizontal="left"/>
      <protection/>
    </xf>
    <xf numFmtId="0" fontId="28" fillId="33" borderId="15" xfId="0" applyNumberFormat="1" applyFont="1" applyFill="1" applyBorder="1" applyAlignment="1" applyProtection="1">
      <alignment horizontal="center"/>
      <protection/>
    </xf>
    <xf numFmtId="0" fontId="28" fillId="33" borderId="36" xfId="0" applyNumberFormat="1" applyFont="1" applyFill="1" applyBorder="1" applyAlignment="1" applyProtection="1">
      <alignment horizontal="center"/>
      <protection/>
    </xf>
    <xf numFmtId="0" fontId="28" fillId="33" borderId="15" xfId="0" applyNumberFormat="1" applyFont="1" applyFill="1" applyBorder="1" applyAlignment="1" applyProtection="1">
      <alignment horizontal="left" wrapText="1"/>
      <protection/>
    </xf>
    <xf numFmtId="0" fontId="28" fillId="33" borderId="36" xfId="0" applyNumberFormat="1" applyFont="1" applyFill="1" applyBorder="1" applyAlignment="1" applyProtection="1">
      <alignment horizontal="left" wrapText="1"/>
      <protection/>
    </xf>
    <xf numFmtId="4" fontId="1" fillId="24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40% - Naglasak1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Isticanje1" xfId="46"/>
    <cellStyle name="60% - Isticanje2" xfId="47"/>
    <cellStyle name="60% - Isticanje3" xfId="48"/>
    <cellStyle name="60% - Isticanje4" xfId="49"/>
    <cellStyle name="60% - Isticanje5" xfId="50"/>
    <cellStyle name="60% - Isticanj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ilješka" xfId="59"/>
    <cellStyle name="Calculation" xfId="60"/>
    <cellStyle name="Check Cell" xfId="61"/>
    <cellStyle name="Dobro" xfId="62"/>
    <cellStyle name="Excel_BuiltIn_Good" xfId="63"/>
    <cellStyle name="Explanatory Text" xfId="64"/>
    <cellStyle name="Heading 1" xfId="65"/>
    <cellStyle name="Heading 2" xfId="66"/>
    <cellStyle name="Heading 3" xfId="67"/>
    <cellStyle name="Heading 4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Obično_List5" xfId="87"/>
    <cellStyle name="Percent" xfId="88"/>
    <cellStyle name="Povezana ćelija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114300</xdr:rowOff>
    </xdr:from>
    <xdr:to>
      <xdr:col>4</xdr:col>
      <xdr:colOff>85725</xdr:colOff>
      <xdr:row>5</xdr:row>
      <xdr:rowOff>142875</xdr:rowOff>
    </xdr:to>
    <xdr:pic>
      <xdr:nvPicPr>
        <xdr:cNvPr id="1" name="Picture 1" descr="kockavic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4300"/>
          <a:ext cx="809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0</xdr:row>
      <xdr:rowOff>114300</xdr:rowOff>
    </xdr:from>
    <xdr:to>
      <xdr:col>7</xdr:col>
      <xdr:colOff>542925</xdr:colOff>
      <xdr:row>6</xdr:row>
      <xdr:rowOff>57150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400175" y="114300"/>
          <a:ext cx="55816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SREDNJA ŠKOLA BARTOLA KAŠIĆA GRUBIŠNO POLJE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OPĆA GIMNAZIJA,  ELEKTROTEHNIČKA,  INDUSTRIJSKA,  GOSPODARSKA I OBRTNIČKA ŠKOLA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Ulica Bartola Kašića 1 Grubišno Polje 43 290; pp 40;</a:t>
          </a:r>
          <a:r>
            <a:rPr lang="en-US" cap="none" sz="1200" b="0" i="0" u="none" baseline="0">
              <a:solidFill>
                <a:srgbClr val="000000"/>
              </a:solidFill>
              <a:latin typeface="Webdings"/>
              <a:ea typeface="Webdings"/>
              <a:cs typeface="Webdings"/>
            </a:rPr>
            <a:t>É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043/485-040 </a:t>
          </a:r>
          <a:r>
            <a:rPr lang="en-US" cap="none" sz="1200" b="0" i="0" u="none" baseline="0">
              <a:solidFill>
                <a:srgbClr val="000000"/>
              </a:solidFill>
              <a:latin typeface="Webdings"/>
              <a:ea typeface="Webdings"/>
              <a:cs typeface="Webdings"/>
            </a:rPr>
            <a:t>Ê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043/485-126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E-mail: ss-b.kasica1@bj.t-com.hr; URL: Http:ss-bkasica-grubisnopolje.skole.hr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3</xdr:row>
      <xdr:rowOff>971550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1485900" cy="1285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3</xdr:row>
      <xdr:rowOff>971550</xdr:rowOff>
    </xdr:to>
    <xdr:sp>
      <xdr:nvSpPr>
        <xdr:cNvPr id="2" name="Line 2"/>
        <xdr:cNvSpPr>
          <a:spLocks/>
        </xdr:cNvSpPr>
      </xdr:nvSpPr>
      <xdr:spPr>
        <a:xfrm>
          <a:off x="9525" y="514350"/>
          <a:ext cx="1047750" cy="1285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20</xdr:row>
      <xdr:rowOff>971550</xdr:rowOff>
    </xdr:to>
    <xdr:sp>
      <xdr:nvSpPr>
        <xdr:cNvPr id="3" name="Line 1"/>
        <xdr:cNvSpPr>
          <a:spLocks/>
        </xdr:cNvSpPr>
      </xdr:nvSpPr>
      <xdr:spPr>
        <a:xfrm>
          <a:off x="19050" y="5067300"/>
          <a:ext cx="1485900" cy="1257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20</xdr:row>
      <xdr:rowOff>971550</xdr:rowOff>
    </xdr:to>
    <xdr:sp>
      <xdr:nvSpPr>
        <xdr:cNvPr id="4" name="Line 2"/>
        <xdr:cNvSpPr>
          <a:spLocks/>
        </xdr:cNvSpPr>
      </xdr:nvSpPr>
      <xdr:spPr>
        <a:xfrm>
          <a:off x="9525" y="5067300"/>
          <a:ext cx="1047750" cy="1257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19050</xdr:rowOff>
    </xdr:from>
    <xdr:to>
      <xdr:col>1</xdr:col>
      <xdr:colOff>0</xdr:colOff>
      <xdr:row>35</xdr:row>
      <xdr:rowOff>971550</xdr:rowOff>
    </xdr:to>
    <xdr:sp>
      <xdr:nvSpPr>
        <xdr:cNvPr id="5" name="Line 1"/>
        <xdr:cNvSpPr>
          <a:spLocks/>
        </xdr:cNvSpPr>
      </xdr:nvSpPr>
      <xdr:spPr>
        <a:xfrm>
          <a:off x="19050" y="8686800"/>
          <a:ext cx="1485900" cy="1276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19050</xdr:rowOff>
    </xdr:from>
    <xdr:to>
      <xdr:col>0</xdr:col>
      <xdr:colOff>1057275</xdr:colOff>
      <xdr:row>35</xdr:row>
      <xdr:rowOff>971550</xdr:rowOff>
    </xdr:to>
    <xdr:sp>
      <xdr:nvSpPr>
        <xdr:cNvPr id="6" name="Line 2"/>
        <xdr:cNvSpPr>
          <a:spLocks/>
        </xdr:cNvSpPr>
      </xdr:nvSpPr>
      <xdr:spPr>
        <a:xfrm>
          <a:off x="9525" y="8686800"/>
          <a:ext cx="1047750" cy="1276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3">
      <selection activeCell="M12" sqref="M12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2" customWidth="1"/>
    <col min="5" max="5" width="44.7109375" style="1" customWidth="1"/>
    <col min="6" max="6" width="15.140625" style="1" customWidth="1"/>
    <col min="7" max="7" width="17.28125" style="1" customWidth="1"/>
    <col min="8" max="8" width="16.7109375" style="1" customWidth="1"/>
    <col min="9" max="16384" width="11.421875" style="1" customWidth="1"/>
  </cols>
  <sheetData>
    <row r="1" ht="12.75">
      <c r="C1"/>
    </row>
    <row r="8" ht="15">
      <c r="C8" s="3" t="s">
        <v>64</v>
      </c>
    </row>
    <row r="9" spans="1:4" s="3" customFormat="1" ht="15">
      <c r="A9" s="3" t="s">
        <v>96</v>
      </c>
      <c r="D9" s="87"/>
    </row>
    <row r="10" spans="1:8" ht="41.25" customHeight="1">
      <c r="A10" s="110" t="s">
        <v>73</v>
      </c>
      <c r="B10" s="110"/>
      <c r="C10" s="110"/>
      <c r="D10" s="110"/>
      <c r="E10" s="110"/>
      <c r="F10" s="110"/>
      <c r="G10" s="110"/>
      <c r="H10" s="110"/>
    </row>
    <row r="11" spans="1:8" s="3" customFormat="1" ht="20.25" customHeight="1">
      <c r="A11" s="110" t="s">
        <v>0</v>
      </c>
      <c r="B11" s="110"/>
      <c r="C11" s="110"/>
      <c r="D11" s="110"/>
      <c r="E11" s="110"/>
      <c r="F11" s="110"/>
      <c r="G11" s="110"/>
      <c r="H11" s="110"/>
    </row>
    <row r="12" spans="1:9" ht="27.75" customHeight="1">
      <c r="A12" s="4"/>
      <c r="B12" s="5"/>
      <c r="C12" s="5"/>
      <c r="D12" s="6"/>
      <c r="E12" s="7"/>
      <c r="F12" s="8" t="s">
        <v>74</v>
      </c>
      <c r="G12" s="8" t="s">
        <v>75</v>
      </c>
      <c r="H12" s="9" t="s">
        <v>76</v>
      </c>
      <c r="I12" s="10"/>
    </row>
    <row r="13" spans="1:9" ht="27" customHeight="1">
      <c r="A13" s="111" t="s">
        <v>1</v>
      </c>
      <c r="B13" s="111"/>
      <c r="C13" s="111"/>
      <c r="D13" s="111"/>
      <c r="E13" s="111"/>
      <c r="F13" s="12">
        <v>6602000</v>
      </c>
      <c r="G13" s="12">
        <v>6602000</v>
      </c>
      <c r="H13" s="12">
        <v>6602000</v>
      </c>
      <c r="I13" s="11"/>
    </row>
    <row r="14" spans="1:8" ht="21" customHeight="1">
      <c r="A14" s="111" t="s">
        <v>2</v>
      </c>
      <c r="B14" s="111"/>
      <c r="C14" s="111"/>
      <c r="D14" s="111"/>
      <c r="E14" s="111"/>
      <c r="F14" s="12">
        <v>6602000</v>
      </c>
      <c r="G14" s="12">
        <v>6602000</v>
      </c>
      <c r="H14" s="12">
        <v>6602000</v>
      </c>
    </row>
    <row r="15" spans="1:8" ht="21" customHeight="1">
      <c r="A15" s="112" t="s">
        <v>3</v>
      </c>
      <c r="B15" s="112"/>
      <c r="C15" s="112"/>
      <c r="D15" s="112"/>
      <c r="E15" s="112"/>
      <c r="F15" s="12">
        <v>0</v>
      </c>
      <c r="G15" s="12">
        <v>0</v>
      </c>
      <c r="H15" s="12">
        <v>0</v>
      </c>
    </row>
    <row r="16" spans="1:8" ht="22.5" customHeight="1">
      <c r="A16" s="13" t="s">
        <v>4</v>
      </c>
      <c r="B16" s="14"/>
      <c r="C16" s="14"/>
      <c r="D16" s="14"/>
      <c r="E16" s="14"/>
      <c r="F16" s="12">
        <v>6602000</v>
      </c>
      <c r="G16" s="12">
        <v>6602000</v>
      </c>
      <c r="H16" s="12">
        <v>6602000</v>
      </c>
    </row>
    <row r="17" spans="1:8" ht="21" customHeight="1">
      <c r="A17" s="111" t="s">
        <v>5</v>
      </c>
      <c r="B17" s="111"/>
      <c r="C17" s="111"/>
      <c r="D17" s="111"/>
      <c r="E17" s="111"/>
      <c r="F17" s="12">
        <v>6572500</v>
      </c>
      <c r="G17" s="12">
        <v>6572500</v>
      </c>
      <c r="H17" s="12">
        <v>6572500</v>
      </c>
    </row>
    <row r="18" spans="1:8" ht="21" customHeight="1">
      <c r="A18" s="112" t="s">
        <v>6</v>
      </c>
      <c r="B18" s="112"/>
      <c r="C18" s="112"/>
      <c r="D18" s="112"/>
      <c r="E18" s="112"/>
      <c r="F18" s="15">
        <v>29500</v>
      </c>
      <c r="G18" s="15">
        <v>29500</v>
      </c>
      <c r="H18" s="15">
        <v>29500</v>
      </c>
    </row>
    <row r="19" spans="1:8" ht="22.5" customHeight="1">
      <c r="A19" s="111" t="s">
        <v>7</v>
      </c>
      <c r="B19" s="111"/>
      <c r="C19" s="111"/>
      <c r="D19" s="111"/>
      <c r="E19" s="111"/>
      <c r="F19" s="15">
        <v>0</v>
      </c>
      <c r="G19" s="15">
        <v>0</v>
      </c>
      <c r="H19" s="15">
        <v>0</v>
      </c>
    </row>
    <row r="20" spans="1:8" ht="25.5" customHeight="1">
      <c r="A20" s="113"/>
      <c r="B20" s="113"/>
      <c r="C20" s="113"/>
      <c r="D20" s="113"/>
      <c r="E20" s="113"/>
      <c r="F20" s="113"/>
      <c r="G20" s="113"/>
      <c r="H20" s="113"/>
    </row>
    <row r="21" spans="1:8" ht="27" customHeight="1">
      <c r="A21" s="4"/>
      <c r="B21" s="5"/>
      <c r="C21" s="5"/>
      <c r="D21" s="6"/>
      <c r="E21" s="7"/>
      <c r="F21" s="8" t="s">
        <v>74</v>
      </c>
      <c r="G21" s="8" t="s">
        <v>75</v>
      </c>
      <c r="H21" s="9" t="s">
        <v>76</v>
      </c>
    </row>
    <row r="22" spans="1:8" ht="21" customHeight="1">
      <c r="A22" s="114" t="s">
        <v>8</v>
      </c>
      <c r="B22" s="114"/>
      <c r="C22" s="114"/>
      <c r="D22" s="114"/>
      <c r="E22" s="114"/>
      <c r="F22" s="16">
        <v>0</v>
      </c>
      <c r="G22" s="16">
        <v>0</v>
      </c>
      <c r="H22" s="16">
        <v>0</v>
      </c>
    </row>
    <row r="23" spans="1:8" s="17" customFormat="1" ht="25.5" customHeight="1">
      <c r="A23" s="113"/>
      <c r="B23" s="113"/>
      <c r="C23" s="113"/>
      <c r="D23" s="113"/>
      <c r="E23" s="113"/>
      <c r="F23" s="113"/>
      <c r="G23" s="113"/>
      <c r="H23" s="113"/>
    </row>
    <row r="24" spans="1:8" s="17" customFormat="1" ht="27" customHeight="1">
      <c r="A24" s="4"/>
      <c r="B24" s="5"/>
      <c r="C24" s="5"/>
      <c r="D24" s="6"/>
      <c r="E24" s="7"/>
      <c r="F24" s="8" t="s">
        <v>74</v>
      </c>
      <c r="G24" s="8" t="s">
        <v>75</v>
      </c>
      <c r="H24" s="9" t="s">
        <v>76</v>
      </c>
    </row>
    <row r="25" spans="1:8" s="17" customFormat="1" ht="21" customHeight="1">
      <c r="A25" s="111" t="s">
        <v>9</v>
      </c>
      <c r="B25" s="111"/>
      <c r="C25" s="111"/>
      <c r="D25" s="111"/>
      <c r="E25" s="111"/>
      <c r="F25" s="12">
        <v>0</v>
      </c>
      <c r="G25" s="12">
        <v>0</v>
      </c>
      <c r="H25" s="12">
        <v>0</v>
      </c>
    </row>
    <row r="26" spans="1:8" s="17" customFormat="1" ht="21" customHeight="1">
      <c r="A26" s="111" t="s">
        <v>10</v>
      </c>
      <c r="B26" s="111"/>
      <c r="C26" s="111"/>
      <c r="D26" s="111"/>
      <c r="E26" s="111"/>
      <c r="F26" s="12">
        <v>0</v>
      </c>
      <c r="G26" s="12">
        <v>0</v>
      </c>
      <c r="H26" s="12">
        <v>0</v>
      </c>
    </row>
    <row r="27" spans="1:8" s="17" customFormat="1" ht="21" customHeight="1">
      <c r="A27" s="111" t="s">
        <v>11</v>
      </c>
      <c r="B27" s="111"/>
      <c r="C27" s="111"/>
      <c r="D27" s="111"/>
      <c r="E27" s="111"/>
      <c r="F27" s="12">
        <v>0</v>
      </c>
      <c r="G27" s="12">
        <v>0</v>
      </c>
      <c r="H27" s="12">
        <v>0</v>
      </c>
    </row>
    <row r="28" spans="1:8" s="17" customFormat="1" ht="15" customHeight="1">
      <c r="A28" s="18"/>
      <c r="B28" s="19"/>
      <c r="C28" s="20"/>
      <c r="D28" s="21"/>
      <c r="E28" s="19"/>
      <c r="F28" s="22"/>
      <c r="G28" s="22"/>
      <c r="H28" s="22"/>
    </row>
    <row r="29" spans="1:8" s="17" customFormat="1" ht="21" customHeight="1">
      <c r="A29" s="111" t="s">
        <v>12</v>
      </c>
      <c r="B29" s="111"/>
      <c r="C29" s="111"/>
      <c r="D29" s="111"/>
      <c r="E29" s="111"/>
      <c r="F29" s="12">
        <v>0</v>
      </c>
      <c r="G29" s="12">
        <v>0</v>
      </c>
      <c r="H29" s="12">
        <v>0</v>
      </c>
    </row>
  </sheetData>
  <sheetProtection selectLockedCells="1" selectUnlockedCells="1"/>
  <mergeCells count="15">
    <mergeCell ref="A26:E26"/>
    <mergeCell ref="A27:E27"/>
    <mergeCell ref="A29:E29"/>
    <mergeCell ref="A17:E17"/>
    <mergeCell ref="A18:E18"/>
    <mergeCell ref="A19:E19"/>
    <mergeCell ref="A20:H20"/>
    <mergeCell ref="A22:E22"/>
    <mergeCell ref="A23:H23"/>
    <mergeCell ref="A10:H10"/>
    <mergeCell ref="A11:H11"/>
    <mergeCell ref="A13:E13"/>
    <mergeCell ref="A14:E14"/>
    <mergeCell ref="A15:E15"/>
    <mergeCell ref="A25:E25"/>
  </mergeCells>
  <printOptions horizontalCentered="1"/>
  <pageMargins left="0.19652777777777777" right="0.19652777777777777" top="0.6298611111111111" bottom="0.43333333333333335" header="0.5118055555555555" footer="0.511805555555555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22.57421875" style="23" customWidth="1"/>
    <col min="2" max="3" width="17.57421875" style="23" customWidth="1"/>
    <col min="4" max="4" width="17.57421875" style="24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18" t="s">
        <v>13</v>
      </c>
      <c r="B1" s="118"/>
      <c r="C1" s="118"/>
      <c r="D1" s="118"/>
      <c r="E1" s="118"/>
      <c r="F1" s="118"/>
      <c r="G1" s="118"/>
      <c r="H1" s="118"/>
    </row>
    <row r="2" spans="1:8" s="26" customFormat="1" ht="15" customHeight="1">
      <c r="A2" s="25"/>
      <c r="H2" s="27" t="s">
        <v>14</v>
      </c>
    </row>
    <row r="3" spans="1:8" s="26" customFormat="1" ht="26.25" customHeight="1">
      <c r="A3" s="28" t="s">
        <v>15</v>
      </c>
      <c r="B3" s="115" t="s">
        <v>69</v>
      </c>
      <c r="C3" s="115"/>
      <c r="D3" s="115"/>
      <c r="E3" s="115"/>
      <c r="F3" s="115"/>
      <c r="G3" s="115"/>
      <c r="H3" s="115"/>
    </row>
    <row r="4" spans="1:8" s="26" customFormat="1" ht="77.25" thickBot="1">
      <c r="A4" s="29" t="s">
        <v>16</v>
      </c>
      <c r="B4" s="30" t="s">
        <v>17</v>
      </c>
      <c r="C4" s="31" t="s">
        <v>18</v>
      </c>
      <c r="D4" s="31" t="s">
        <v>19</v>
      </c>
      <c r="E4" s="31" t="s">
        <v>20</v>
      </c>
      <c r="F4" s="31" t="s">
        <v>21</v>
      </c>
      <c r="G4" s="31" t="s">
        <v>22</v>
      </c>
      <c r="H4" s="32" t="s">
        <v>23</v>
      </c>
    </row>
    <row r="5" spans="1:8" s="26" customFormat="1" ht="12.75">
      <c r="A5" s="99" t="s">
        <v>84</v>
      </c>
      <c r="B5" s="33">
        <v>3500</v>
      </c>
      <c r="C5" s="102"/>
      <c r="D5" s="34"/>
      <c r="E5" s="35"/>
      <c r="F5" s="35"/>
      <c r="G5" s="36"/>
      <c r="H5" s="37"/>
    </row>
    <row r="6" spans="1:8" s="26" customFormat="1" ht="12.75">
      <c r="A6" s="100" t="s">
        <v>86</v>
      </c>
      <c r="B6" s="101"/>
      <c r="C6" s="82"/>
      <c r="D6" s="82">
        <v>28300</v>
      </c>
      <c r="E6" s="82"/>
      <c r="F6" s="39"/>
      <c r="G6" s="40"/>
      <c r="H6" s="41"/>
    </row>
    <row r="7" spans="1:8" s="26" customFormat="1" ht="12.75">
      <c r="A7" s="100" t="s">
        <v>87</v>
      </c>
      <c r="B7" s="101"/>
      <c r="C7" s="82">
        <v>13000</v>
      </c>
      <c r="D7" s="82"/>
      <c r="E7" s="82"/>
      <c r="F7" s="39"/>
      <c r="G7" s="40"/>
      <c r="H7" s="41"/>
    </row>
    <row r="8" spans="1:8" s="26" customFormat="1" ht="12.75">
      <c r="A8" s="100" t="s">
        <v>88</v>
      </c>
      <c r="B8" s="101"/>
      <c r="C8" s="82">
        <v>38000</v>
      </c>
      <c r="D8" s="82"/>
      <c r="E8" s="82"/>
      <c r="F8" s="39"/>
      <c r="G8" s="40"/>
      <c r="H8" s="41"/>
    </row>
    <row r="9" spans="1:8" s="26" customFormat="1" ht="12.75">
      <c r="A9" s="100" t="s">
        <v>89</v>
      </c>
      <c r="B9" s="101">
        <v>655000</v>
      </c>
      <c r="C9" s="82"/>
      <c r="D9" s="82"/>
      <c r="E9" s="82"/>
      <c r="F9" s="39"/>
      <c r="G9" s="40"/>
      <c r="H9" s="41"/>
    </row>
    <row r="10" spans="1:8" s="26" customFormat="1" ht="12.75">
      <c r="A10" s="100" t="s">
        <v>85</v>
      </c>
      <c r="B10" s="109"/>
      <c r="C10" s="82"/>
      <c r="D10" s="82"/>
      <c r="E10" s="82">
        <v>5842000</v>
      </c>
      <c r="F10" s="39"/>
      <c r="G10" s="40"/>
      <c r="H10" s="41"/>
    </row>
    <row r="11" spans="1:8" s="26" customFormat="1" ht="12.75">
      <c r="A11" s="100" t="s">
        <v>90</v>
      </c>
      <c r="B11" s="38"/>
      <c r="C11" s="82"/>
      <c r="D11" s="82"/>
      <c r="E11" s="82">
        <v>4200</v>
      </c>
      <c r="F11" s="39"/>
      <c r="G11" s="40"/>
      <c r="H11" s="41"/>
    </row>
    <row r="12" spans="1:8" s="26" customFormat="1" ht="12.75">
      <c r="A12" s="100" t="s">
        <v>91</v>
      </c>
      <c r="B12" s="38"/>
      <c r="C12" s="82"/>
      <c r="D12" s="82"/>
      <c r="E12" s="82">
        <v>16000</v>
      </c>
      <c r="F12" s="39"/>
      <c r="G12" s="40"/>
      <c r="H12" s="41"/>
    </row>
    <row r="13" spans="1:8" s="26" customFormat="1" ht="12.75">
      <c r="A13" s="100" t="s">
        <v>92</v>
      </c>
      <c r="B13" s="38"/>
      <c r="C13" s="82"/>
      <c r="D13" s="82"/>
      <c r="E13" s="82">
        <v>2000</v>
      </c>
      <c r="F13" s="39"/>
      <c r="G13" s="40"/>
      <c r="H13" s="41"/>
    </row>
    <row r="14" spans="1:8" s="26" customFormat="1" ht="12" customHeight="1" thickBot="1">
      <c r="A14" s="83"/>
      <c r="B14" s="38"/>
      <c r="C14" s="39"/>
      <c r="D14" s="39"/>
      <c r="E14" s="82"/>
      <c r="F14" s="39"/>
      <c r="G14" s="40"/>
      <c r="H14" s="41"/>
    </row>
    <row r="15" spans="1:8" s="26" customFormat="1" ht="30" customHeight="1" thickBot="1">
      <c r="A15" s="42" t="s">
        <v>24</v>
      </c>
      <c r="B15" s="92">
        <f aca="true" t="shared" si="0" ref="B15:H15">SUM(B5:B14)</f>
        <v>658500</v>
      </c>
      <c r="C15" s="92">
        <f t="shared" si="0"/>
        <v>51000</v>
      </c>
      <c r="D15" s="92">
        <f t="shared" si="0"/>
        <v>28300</v>
      </c>
      <c r="E15" s="92">
        <f t="shared" si="0"/>
        <v>5864200</v>
      </c>
      <c r="F15" s="43">
        <f t="shared" si="0"/>
        <v>0</v>
      </c>
      <c r="G15" s="43">
        <f t="shared" si="0"/>
        <v>0</v>
      </c>
      <c r="H15" s="44">
        <f t="shared" si="0"/>
        <v>0</v>
      </c>
    </row>
    <row r="16" spans="1:8" s="26" customFormat="1" ht="28.5" customHeight="1" thickBot="1">
      <c r="A16" s="42" t="s">
        <v>70</v>
      </c>
      <c r="B16" s="116">
        <f>SUM(B15:H15)</f>
        <v>6602000</v>
      </c>
      <c r="C16" s="116"/>
      <c r="D16" s="116"/>
      <c r="E16" s="116"/>
      <c r="F16" s="116"/>
      <c r="G16" s="116"/>
      <c r="H16" s="116"/>
    </row>
    <row r="17" spans="1:16" s="26" customFormat="1" ht="28.5" customHeight="1">
      <c r="A17" s="45"/>
      <c r="B17" s="46"/>
      <c r="C17" s="47"/>
      <c r="D17" s="48"/>
      <c r="E17" s="48"/>
      <c r="F17" s="48"/>
      <c r="G17" s="48"/>
      <c r="H17" s="48"/>
      <c r="I17" s="47"/>
      <c r="J17" s="47"/>
      <c r="K17" s="47"/>
      <c r="L17" s="47"/>
      <c r="N17" s="48"/>
      <c r="O17" s="48"/>
      <c r="P17" s="48"/>
    </row>
    <row r="18" spans="1:16" s="26" customFormat="1" ht="28.5" customHeight="1">
      <c r="A18" s="117"/>
      <c r="B18" s="11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</row>
    <row r="19" spans="1:8" ht="12.75">
      <c r="A19" s="49"/>
      <c r="B19" s="49"/>
      <c r="C19" s="49"/>
      <c r="D19" s="50"/>
      <c r="E19" s="51"/>
      <c r="H19" s="27"/>
    </row>
    <row r="20" spans="1:8" ht="24" customHeight="1">
      <c r="A20" s="52" t="s">
        <v>15</v>
      </c>
      <c r="B20" s="115" t="s">
        <v>71</v>
      </c>
      <c r="C20" s="115"/>
      <c r="D20" s="115"/>
      <c r="E20" s="115"/>
      <c r="F20" s="115"/>
      <c r="G20" s="115"/>
      <c r="H20" s="115"/>
    </row>
    <row r="21" spans="1:8" ht="77.25" thickBot="1">
      <c r="A21" s="53" t="s">
        <v>16</v>
      </c>
      <c r="B21" s="30" t="s">
        <v>17</v>
      </c>
      <c r="C21" s="31" t="s">
        <v>18</v>
      </c>
      <c r="D21" s="31" t="s">
        <v>19</v>
      </c>
      <c r="E21" s="31" t="s">
        <v>20</v>
      </c>
      <c r="F21" s="31" t="s">
        <v>21</v>
      </c>
      <c r="G21" s="31" t="s">
        <v>22</v>
      </c>
      <c r="H21" s="32" t="s">
        <v>23</v>
      </c>
    </row>
    <row r="22" spans="1:8" ht="12.75">
      <c r="A22" s="99" t="s">
        <v>84</v>
      </c>
      <c r="B22" s="33">
        <v>3500</v>
      </c>
      <c r="C22" s="102"/>
      <c r="D22" s="34"/>
      <c r="E22" s="35"/>
      <c r="F22" s="35"/>
      <c r="G22" s="36"/>
      <c r="H22" s="37"/>
    </row>
    <row r="23" spans="1:8" ht="12.75">
      <c r="A23" s="100" t="s">
        <v>86</v>
      </c>
      <c r="B23" s="101"/>
      <c r="C23" s="82"/>
      <c r="D23" s="82">
        <v>28300</v>
      </c>
      <c r="E23" s="82"/>
      <c r="F23" s="39"/>
      <c r="G23" s="40"/>
      <c r="H23" s="41"/>
    </row>
    <row r="24" spans="1:8" ht="12.75">
      <c r="A24" s="100" t="s">
        <v>87</v>
      </c>
      <c r="B24" s="101"/>
      <c r="C24" s="82">
        <v>13000</v>
      </c>
      <c r="D24" s="82"/>
      <c r="E24" s="82"/>
      <c r="F24" s="39"/>
      <c r="G24" s="40"/>
      <c r="H24" s="41"/>
    </row>
    <row r="25" spans="1:8" ht="12.75">
      <c r="A25" s="100" t="s">
        <v>88</v>
      </c>
      <c r="B25" s="101"/>
      <c r="C25" s="82">
        <v>38000</v>
      </c>
      <c r="D25" s="82"/>
      <c r="E25" s="82"/>
      <c r="F25" s="39"/>
      <c r="G25" s="40"/>
      <c r="H25" s="41"/>
    </row>
    <row r="26" spans="1:8" ht="12.75">
      <c r="A26" s="100" t="s">
        <v>89</v>
      </c>
      <c r="B26" s="101">
        <v>655000</v>
      </c>
      <c r="C26" s="82"/>
      <c r="D26" s="82"/>
      <c r="E26" s="82"/>
      <c r="F26" s="39"/>
      <c r="G26" s="40"/>
      <c r="H26" s="41"/>
    </row>
    <row r="27" spans="1:8" ht="12.75">
      <c r="A27" s="100" t="s">
        <v>85</v>
      </c>
      <c r="B27" s="109"/>
      <c r="C27" s="82"/>
      <c r="D27" s="82"/>
      <c r="E27" s="82">
        <v>5842000</v>
      </c>
      <c r="F27" s="39"/>
      <c r="G27" s="40"/>
      <c r="H27" s="41"/>
    </row>
    <row r="28" spans="1:8" ht="12.75">
      <c r="A28" s="100" t="s">
        <v>90</v>
      </c>
      <c r="B28" s="38"/>
      <c r="C28" s="82"/>
      <c r="D28" s="82"/>
      <c r="E28" s="82">
        <v>4200</v>
      </c>
      <c r="F28" s="39"/>
      <c r="G28" s="40"/>
      <c r="H28" s="41"/>
    </row>
    <row r="29" spans="1:8" ht="12.75">
      <c r="A29" s="100" t="s">
        <v>91</v>
      </c>
      <c r="B29" s="38"/>
      <c r="C29" s="82"/>
      <c r="D29" s="82"/>
      <c r="E29" s="82">
        <v>16000</v>
      </c>
      <c r="F29" s="39"/>
      <c r="G29" s="40"/>
      <c r="H29" s="41"/>
    </row>
    <row r="30" spans="1:8" ht="12.75">
      <c r="A30" s="100" t="s">
        <v>92</v>
      </c>
      <c r="B30" s="38"/>
      <c r="C30" s="82"/>
      <c r="D30" s="82"/>
      <c r="E30" s="82">
        <v>2000</v>
      </c>
      <c r="F30" s="39"/>
      <c r="G30" s="40"/>
      <c r="H30" s="41"/>
    </row>
    <row r="31" spans="1:8" ht="12.75" customHeight="1" thickBot="1">
      <c r="A31" s="88"/>
      <c r="B31" s="38"/>
      <c r="C31" s="39"/>
      <c r="D31" s="39"/>
      <c r="E31" s="39"/>
      <c r="F31" s="39"/>
      <c r="G31" s="40"/>
      <c r="H31" s="41"/>
    </row>
    <row r="32" spans="1:8" s="26" customFormat="1" ht="15.75" customHeight="1" thickBot="1">
      <c r="A32" s="86" t="s">
        <v>24</v>
      </c>
      <c r="B32" s="92">
        <f aca="true" t="shared" si="1" ref="B32:H32">SUM(B22:B31)</f>
        <v>658500</v>
      </c>
      <c r="C32" s="103">
        <f t="shared" si="1"/>
        <v>51000</v>
      </c>
      <c r="D32" s="104">
        <f t="shared" si="1"/>
        <v>28300</v>
      </c>
      <c r="E32" s="103">
        <f t="shared" si="1"/>
        <v>5864200</v>
      </c>
      <c r="F32" s="54">
        <f t="shared" si="1"/>
        <v>0</v>
      </c>
      <c r="G32" s="44">
        <f t="shared" si="1"/>
        <v>0</v>
      </c>
      <c r="H32" s="55">
        <f t="shared" si="1"/>
        <v>0</v>
      </c>
    </row>
    <row r="33" spans="1:8" s="26" customFormat="1" ht="27" customHeight="1" thickBot="1">
      <c r="A33" s="42" t="s">
        <v>78</v>
      </c>
      <c r="B33" s="116">
        <f>SUM(B32:H32)</f>
        <v>6602000</v>
      </c>
      <c r="C33" s="116"/>
      <c r="D33" s="116"/>
      <c r="E33" s="116"/>
      <c r="F33" s="116"/>
      <c r="G33" s="116"/>
      <c r="H33" s="116"/>
    </row>
    <row r="34" spans="4:5" ht="13.5" thickBot="1">
      <c r="D34" s="56"/>
      <c r="E34" s="57"/>
    </row>
    <row r="35" spans="1:8" ht="25.5">
      <c r="A35" s="52" t="s">
        <v>15</v>
      </c>
      <c r="B35" s="115" t="s">
        <v>77</v>
      </c>
      <c r="C35" s="115"/>
      <c r="D35" s="115"/>
      <c r="E35" s="115"/>
      <c r="F35" s="115"/>
      <c r="G35" s="115"/>
      <c r="H35" s="115"/>
    </row>
    <row r="36" spans="1:8" ht="76.5">
      <c r="A36" s="53" t="s">
        <v>16</v>
      </c>
      <c r="B36" s="30" t="s">
        <v>17</v>
      </c>
      <c r="C36" s="31" t="s">
        <v>18</v>
      </c>
      <c r="D36" s="31" t="s">
        <v>19</v>
      </c>
      <c r="E36" s="31" t="s">
        <v>20</v>
      </c>
      <c r="F36" s="31" t="s">
        <v>21</v>
      </c>
      <c r="G36" s="31" t="s">
        <v>22</v>
      </c>
      <c r="H36" s="32" t="s">
        <v>23</v>
      </c>
    </row>
    <row r="37" spans="1:8" ht="12.75">
      <c r="A37" s="99" t="s">
        <v>84</v>
      </c>
      <c r="B37" s="33">
        <v>3500</v>
      </c>
      <c r="C37" s="102"/>
      <c r="D37" s="34"/>
      <c r="E37" s="35"/>
      <c r="F37" s="35"/>
      <c r="G37" s="36"/>
      <c r="H37" s="37"/>
    </row>
    <row r="38" spans="1:8" ht="12.75">
      <c r="A38" s="100" t="s">
        <v>86</v>
      </c>
      <c r="B38" s="101"/>
      <c r="C38" s="82"/>
      <c r="D38" s="82">
        <v>28300</v>
      </c>
      <c r="E38" s="82"/>
      <c r="F38" s="39"/>
      <c r="G38" s="40"/>
      <c r="H38" s="41"/>
    </row>
    <row r="39" spans="1:8" ht="12.75">
      <c r="A39" s="100" t="s">
        <v>87</v>
      </c>
      <c r="B39" s="101"/>
      <c r="C39" s="82">
        <v>13000</v>
      </c>
      <c r="D39" s="82"/>
      <c r="E39" s="82"/>
      <c r="F39" s="39"/>
      <c r="G39" s="40"/>
      <c r="H39" s="41"/>
    </row>
    <row r="40" spans="1:8" ht="12.75">
      <c r="A40" s="100" t="s">
        <v>88</v>
      </c>
      <c r="B40" s="101"/>
      <c r="C40" s="82">
        <v>38000</v>
      </c>
      <c r="D40" s="82"/>
      <c r="E40" s="82"/>
      <c r="F40" s="39"/>
      <c r="G40" s="40"/>
      <c r="H40" s="41"/>
    </row>
    <row r="41" spans="1:8" ht="12.75">
      <c r="A41" s="100" t="s">
        <v>89</v>
      </c>
      <c r="B41" s="101">
        <v>655000</v>
      </c>
      <c r="C41" s="82"/>
      <c r="D41" s="82"/>
      <c r="E41" s="82"/>
      <c r="F41" s="39"/>
      <c r="G41" s="40"/>
      <c r="H41" s="41"/>
    </row>
    <row r="42" spans="1:8" ht="12.75">
      <c r="A42" s="100" t="s">
        <v>85</v>
      </c>
      <c r="B42" s="109"/>
      <c r="C42" s="82"/>
      <c r="D42" s="82"/>
      <c r="E42" s="82">
        <v>5842000</v>
      </c>
      <c r="F42" s="39"/>
      <c r="G42" s="40"/>
      <c r="H42" s="41"/>
    </row>
    <row r="43" spans="1:8" ht="12.75">
      <c r="A43" s="100" t="s">
        <v>90</v>
      </c>
      <c r="B43" s="38"/>
      <c r="C43" s="82"/>
      <c r="D43" s="82"/>
      <c r="E43" s="82">
        <v>4200</v>
      </c>
      <c r="F43" s="39"/>
      <c r="G43" s="40"/>
      <c r="H43" s="41"/>
    </row>
    <row r="44" spans="1:8" ht="12.75">
      <c r="A44" s="100" t="s">
        <v>91</v>
      </c>
      <c r="B44" s="38"/>
      <c r="C44" s="82"/>
      <c r="D44" s="82"/>
      <c r="E44" s="82">
        <v>16000</v>
      </c>
      <c r="F44" s="39"/>
      <c r="G44" s="40"/>
      <c r="H44" s="41"/>
    </row>
    <row r="45" spans="1:8" ht="12.75">
      <c r="A45" s="100" t="s">
        <v>92</v>
      </c>
      <c r="B45" s="38"/>
      <c r="C45" s="82"/>
      <c r="D45" s="82"/>
      <c r="E45" s="82">
        <v>2000</v>
      </c>
      <c r="F45" s="39"/>
      <c r="G45" s="40"/>
      <c r="H45" s="41"/>
    </row>
    <row r="46" spans="1:8" ht="13.5" customHeight="1" thickBot="1">
      <c r="A46" s="88"/>
      <c r="B46" s="38"/>
      <c r="C46" s="39"/>
      <c r="D46" s="39"/>
      <c r="E46" s="39"/>
      <c r="F46" s="39"/>
      <c r="G46" s="40"/>
      <c r="H46" s="41"/>
    </row>
    <row r="47" spans="1:8" s="26" customFormat="1" ht="16.5" customHeight="1" thickBot="1">
      <c r="A47" s="86" t="s">
        <v>24</v>
      </c>
      <c r="B47" s="92">
        <f aca="true" t="shared" si="2" ref="B47:H47">SUM(B37:B46)</f>
        <v>658500</v>
      </c>
      <c r="C47" s="103">
        <f t="shared" si="2"/>
        <v>51000</v>
      </c>
      <c r="D47" s="104">
        <f t="shared" si="2"/>
        <v>28300</v>
      </c>
      <c r="E47" s="103">
        <f t="shared" si="2"/>
        <v>5864200</v>
      </c>
      <c r="F47" s="54">
        <f t="shared" si="2"/>
        <v>0</v>
      </c>
      <c r="G47" s="44">
        <f t="shared" si="2"/>
        <v>0</v>
      </c>
      <c r="H47" s="55">
        <f t="shared" si="2"/>
        <v>0</v>
      </c>
    </row>
    <row r="48" spans="1:8" s="26" customFormat="1" ht="27" customHeight="1" thickBot="1">
      <c r="A48" s="42" t="s">
        <v>79</v>
      </c>
      <c r="B48" s="116">
        <f>SUM(B47:H47)</f>
        <v>6602000</v>
      </c>
      <c r="C48" s="116"/>
      <c r="D48" s="116"/>
      <c r="E48" s="116"/>
      <c r="F48" s="116"/>
      <c r="G48" s="116"/>
      <c r="H48" s="116"/>
    </row>
    <row r="49" spans="3:5" ht="13.5" customHeight="1">
      <c r="C49" s="58"/>
      <c r="D49" s="56"/>
      <c r="E49" s="59"/>
    </row>
    <row r="50" spans="1:8" ht="28.5" customHeight="1">
      <c r="A50" s="45"/>
      <c r="B50" s="46"/>
      <c r="C50" s="47"/>
      <c r="D50" s="48"/>
      <c r="E50" s="48"/>
      <c r="F50" s="48"/>
      <c r="G50" s="48"/>
      <c r="H50" s="48"/>
    </row>
    <row r="51" spans="1:8" ht="13.5" customHeight="1">
      <c r="A51" s="117"/>
      <c r="B51" s="117"/>
      <c r="C51" s="47"/>
      <c r="D51" s="47"/>
      <c r="E51" s="47"/>
      <c r="F51" s="47"/>
      <c r="G51" s="47"/>
      <c r="H51" s="47"/>
    </row>
    <row r="55" ht="22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22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89" ht="16.5" customHeight="1"/>
    <row r="113" ht="11.25" customHeight="1"/>
    <row r="114" ht="24" customHeight="1"/>
    <row r="115" ht="15" customHeight="1"/>
    <row r="116" ht="11.25" customHeight="1"/>
    <row r="118" ht="13.5" customHeight="1"/>
    <row r="119" ht="12.75" customHeight="1"/>
    <row r="126" ht="19.5" customHeight="1"/>
    <row r="127" ht="15" customHeight="1"/>
    <row r="134" ht="22.5" customHeight="1"/>
    <row r="139" ht="13.5" customHeight="1"/>
    <row r="140" ht="13.5" customHeight="1"/>
    <row r="141" ht="13.5" customHeight="1"/>
    <row r="153" ht="18" customHeight="1"/>
    <row r="154" ht="28.5" customHeight="1"/>
    <row r="158" ht="17.25" customHeight="1"/>
    <row r="159" ht="13.5" customHeight="1"/>
    <row r="165" ht="22.5" customHeight="1"/>
    <row r="166" ht="22.5" customHeight="1"/>
  </sheetData>
  <sheetProtection selectLockedCells="1" selectUnlockedCells="1"/>
  <mergeCells count="9">
    <mergeCell ref="B35:H35"/>
    <mergeCell ref="B48:H48"/>
    <mergeCell ref="A51:B51"/>
    <mergeCell ref="A1:H1"/>
    <mergeCell ref="B3:H3"/>
    <mergeCell ref="B16:H16"/>
    <mergeCell ref="A18:B18"/>
    <mergeCell ref="B20:H20"/>
    <mergeCell ref="B33:H33"/>
  </mergeCells>
  <printOptions horizontalCentered="1"/>
  <pageMargins left="0.19652777777777777" right="0.19652777777777777" top="0.43333333333333335" bottom="0.39375" header="0.5118055555555555" footer="0.31527777777777777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8" max="255" man="1"/>
    <brk id="87" max="255" man="1"/>
    <brk id="15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4"/>
  <sheetViews>
    <sheetView tabSelected="1" zoomScalePageLayoutView="0" workbookViewId="0" topLeftCell="A1">
      <pane xSplit="2" ySplit="2" topLeftCell="D57" activePane="bottomRight" state="frozen"/>
      <selection pane="topLeft" activeCell="A1" sqref="A1"/>
      <selection pane="topRight" activeCell="D1" sqref="D1"/>
      <selection pane="bottomLeft" activeCell="A3" sqref="A3"/>
      <selection pane="bottomRight" activeCell="Q80" sqref="Q80"/>
    </sheetView>
  </sheetViews>
  <sheetFormatPr defaultColWidth="11.421875" defaultRowHeight="12.75"/>
  <cols>
    <col min="1" max="1" width="11.421875" style="60" customWidth="1"/>
    <col min="2" max="2" width="39.57421875" style="61" customWidth="1"/>
    <col min="3" max="3" width="0" style="62" hidden="1" customWidth="1"/>
    <col min="4" max="4" width="14.28125" style="62" customWidth="1"/>
    <col min="5" max="5" width="0" style="62" hidden="1" customWidth="1"/>
    <col min="6" max="6" width="11.421875" style="62" customWidth="1"/>
    <col min="7" max="8" width="0" style="62" hidden="1" customWidth="1"/>
    <col min="9" max="9" width="9.57421875" style="62" customWidth="1"/>
    <col min="10" max="10" width="0" style="62" hidden="1" customWidth="1"/>
    <col min="11" max="11" width="9.57421875" style="62" customWidth="1"/>
    <col min="12" max="12" width="11.7109375" style="62" bestFit="1" customWidth="1"/>
    <col min="13" max="13" width="0" style="62" hidden="1" customWidth="1"/>
    <col min="14" max="14" width="10.140625" style="62" customWidth="1"/>
    <col min="15" max="16" width="13.140625" style="62" customWidth="1"/>
    <col min="17" max="16384" width="11.421875" style="63" customWidth="1"/>
  </cols>
  <sheetData>
    <row r="1" spans="1:16" ht="24" customHeight="1">
      <c r="A1" s="119" t="s">
        <v>25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6" customFormat="1" ht="45">
      <c r="A2" s="64" t="s">
        <v>26</v>
      </c>
      <c r="B2" s="64" t="s">
        <v>27</v>
      </c>
      <c r="C2" s="65" t="s">
        <v>28</v>
      </c>
      <c r="D2" s="65" t="s">
        <v>80</v>
      </c>
      <c r="E2" s="64" t="s">
        <v>29</v>
      </c>
      <c r="F2" s="64" t="s">
        <v>17</v>
      </c>
      <c r="G2" s="64" t="s">
        <v>30</v>
      </c>
      <c r="H2" s="64" t="s">
        <v>18</v>
      </c>
      <c r="I2" s="64" t="s">
        <v>31</v>
      </c>
      <c r="J2" s="64" t="s">
        <v>32</v>
      </c>
      <c r="K2" s="64" t="s">
        <v>19</v>
      </c>
      <c r="L2" s="64" t="s">
        <v>20</v>
      </c>
      <c r="M2" s="64" t="s">
        <v>33</v>
      </c>
      <c r="N2" s="64" t="s">
        <v>21</v>
      </c>
      <c r="O2" s="65" t="s">
        <v>72</v>
      </c>
      <c r="P2" s="65" t="s">
        <v>81</v>
      </c>
    </row>
    <row r="3" spans="1:16" ht="12.75">
      <c r="A3" s="67"/>
      <c r="B3" s="68"/>
      <c r="C3" s="69"/>
      <c r="D3" s="69"/>
      <c r="E3" s="69"/>
      <c r="F3" s="84">
        <v>671</v>
      </c>
      <c r="G3" s="84">
        <v>671</v>
      </c>
      <c r="H3" s="84">
        <v>671</v>
      </c>
      <c r="I3" s="84">
        <v>661</v>
      </c>
      <c r="J3" s="84">
        <v>671</v>
      </c>
      <c r="K3" s="84">
        <v>652</v>
      </c>
      <c r="L3" s="85">
        <v>636.638</v>
      </c>
      <c r="M3" s="84">
        <v>671</v>
      </c>
      <c r="N3" s="84">
        <v>663</v>
      </c>
      <c r="O3" s="84"/>
      <c r="P3" s="84"/>
    </row>
    <row r="4" spans="1:16" s="66" customFormat="1" ht="12.75">
      <c r="A4" s="67"/>
      <c r="B4" s="70" t="s">
        <v>43</v>
      </c>
      <c r="C4" s="71"/>
      <c r="D4" s="78">
        <f>SUM(D8,D16,D27,D39,D49,D55,D66)</f>
        <v>6602000</v>
      </c>
      <c r="E4" s="78" t="e">
        <f aca="true" t="shared" si="0" ref="E4:P4">SUM(E8,E16,E27,E39,E49,E55,E66)</f>
        <v>#REF!</v>
      </c>
      <c r="F4" s="78">
        <f t="shared" si="0"/>
        <v>658500</v>
      </c>
      <c r="G4" s="78" t="e">
        <f t="shared" si="0"/>
        <v>#REF!</v>
      </c>
      <c r="H4" s="78" t="e">
        <f t="shared" si="0"/>
        <v>#REF!</v>
      </c>
      <c r="I4" s="78">
        <f t="shared" si="0"/>
        <v>53000</v>
      </c>
      <c r="J4" s="78" t="e">
        <f t="shared" si="0"/>
        <v>#REF!</v>
      </c>
      <c r="K4" s="78">
        <f t="shared" si="0"/>
        <v>28300</v>
      </c>
      <c r="L4" s="78">
        <f t="shared" si="0"/>
        <v>5862200</v>
      </c>
      <c r="M4" s="78" t="e">
        <f t="shared" si="0"/>
        <v>#REF!</v>
      </c>
      <c r="N4" s="78">
        <f t="shared" si="0"/>
        <v>0</v>
      </c>
      <c r="O4" s="78">
        <f t="shared" si="0"/>
        <v>6602000</v>
      </c>
      <c r="P4" s="78">
        <f t="shared" si="0"/>
        <v>6602000</v>
      </c>
    </row>
    <row r="5" spans="1:16" ht="12.75">
      <c r="A5" s="67"/>
      <c r="B5" s="68" t="s">
        <v>65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6" ht="12.75">
      <c r="A6" s="120" t="s">
        <v>48</v>
      </c>
      <c r="B6" s="121"/>
      <c r="C6" s="121"/>
      <c r="D6" s="121"/>
      <c r="E6" s="121"/>
      <c r="F6" s="122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6" s="66" customFormat="1" ht="12.75" customHeight="1">
      <c r="A7" s="123" t="s">
        <v>49</v>
      </c>
      <c r="B7" s="123"/>
      <c r="C7" s="71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s="66" customFormat="1" ht="12.75" customHeight="1">
      <c r="A8" s="67">
        <v>3</v>
      </c>
      <c r="B8" s="80" t="s">
        <v>34</v>
      </c>
      <c r="C8" s="71"/>
      <c r="D8" s="78">
        <f>SUM(D9,D13)</f>
        <v>5842000</v>
      </c>
      <c r="E8" s="78" t="e">
        <f aca="true" t="shared" si="1" ref="E8:N8">SUM(E9,E13)</f>
        <v>#REF!</v>
      </c>
      <c r="F8" s="78">
        <f t="shared" si="1"/>
        <v>0</v>
      </c>
      <c r="G8" s="78" t="e">
        <f t="shared" si="1"/>
        <v>#REF!</v>
      </c>
      <c r="H8" s="78" t="e">
        <f t="shared" si="1"/>
        <v>#REF!</v>
      </c>
      <c r="I8" s="79">
        <f t="shared" si="1"/>
        <v>0</v>
      </c>
      <c r="J8" s="79" t="e">
        <f t="shared" si="1"/>
        <v>#REF!</v>
      </c>
      <c r="K8" s="79">
        <f t="shared" si="1"/>
        <v>0</v>
      </c>
      <c r="L8" s="79">
        <f t="shared" si="1"/>
        <v>5842000</v>
      </c>
      <c r="M8" s="79" t="e">
        <f t="shared" si="1"/>
        <v>#REF!</v>
      </c>
      <c r="N8" s="79">
        <f t="shared" si="1"/>
        <v>0</v>
      </c>
      <c r="O8" s="78">
        <f aca="true" t="shared" si="2" ref="O8:O14">D8</f>
        <v>5842000</v>
      </c>
      <c r="P8" s="78">
        <f aca="true" t="shared" si="3" ref="P8:P14">D8</f>
        <v>5842000</v>
      </c>
    </row>
    <row r="9" spans="1:16" s="66" customFormat="1" ht="12.75" customHeight="1">
      <c r="A9" s="67">
        <v>31</v>
      </c>
      <c r="B9" s="80" t="s">
        <v>52</v>
      </c>
      <c r="C9" s="71"/>
      <c r="D9" s="78">
        <f>SUM(D10:D12)</f>
        <v>5817000</v>
      </c>
      <c r="E9" s="78" t="e">
        <f aca="true" t="shared" si="4" ref="E9:N9">SUM(E10:E12)</f>
        <v>#REF!</v>
      </c>
      <c r="F9" s="78">
        <f t="shared" si="4"/>
        <v>0</v>
      </c>
      <c r="G9" s="78">
        <f t="shared" si="4"/>
        <v>4733414</v>
      </c>
      <c r="H9" s="78" t="e">
        <f t="shared" si="4"/>
        <v>#REF!</v>
      </c>
      <c r="I9" s="79">
        <f t="shared" si="4"/>
        <v>0</v>
      </c>
      <c r="J9" s="79" t="e">
        <f t="shared" si="4"/>
        <v>#REF!</v>
      </c>
      <c r="K9" s="79">
        <f t="shared" si="4"/>
        <v>0</v>
      </c>
      <c r="L9" s="79">
        <f t="shared" si="4"/>
        <v>5817000</v>
      </c>
      <c r="M9" s="79" t="e">
        <f t="shared" si="4"/>
        <v>#REF!</v>
      </c>
      <c r="N9" s="79">
        <f t="shared" si="4"/>
        <v>0</v>
      </c>
      <c r="O9" s="78">
        <f t="shared" si="2"/>
        <v>5817000</v>
      </c>
      <c r="P9" s="78">
        <f t="shared" si="3"/>
        <v>5817000</v>
      </c>
    </row>
    <row r="10" spans="1:16" ht="12.75">
      <c r="A10" s="73">
        <v>311</v>
      </c>
      <c r="B10" s="68" t="s">
        <v>35</v>
      </c>
      <c r="C10" s="71">
        <v>4069782</v>
      </c>
      <c r="D10" s="79">
        <v>4800000</v>
      </c>
      <c r="E10" s="79" t="e">
        <f>#REF!</f>
        <v>#REF!</v>
      </c>
      <c r="F10" s="79">
        <v>0</v>
      </c>
      <c r="G10" s="79">
        <v>4069782</v>
      </c>
      <c r="H10" s="78" t="e">
        <f>#REF!</f>
        <v>#REF!</v>
      </c>
      <c r="I10" s="79">
        <v>0</v>
      </c>
      <c r="J10" s="79" t="e">
        <f>#REF!</f>
        <v>#REF!</v>
      </c>
      <c r="K10" s="79">
        <v>0</v>
      </c>
      <c r="L10" s="79">
        <f>D10</f>
        <v>4800000</v>
      </c>
      <c r="M10" s="79" t="e">
        <f>#REF!</f>
        <v>#REF!</v>
      </c>
      <c r="N10" s="79">
        <v>0</v>
      </c>
      <c r="O10" s="78">
        <f t="shared" si="2"/>
        <v>4800000</v>
      </c>
      <c r="P10" s="78">
        <f t="shared" si="3"/>
        <v>4800000</v>
      </c>
    </row>
    <row r="11" spans="1:16" s="66" customFormat="1" ht="12.75">
      <c r="A11" s="73">
        <v>312</v>
      </c>
      <c r="B11" s="68" t="s">
        <v>36</v>
      </c>
      <c r="C11" s="71">
        <v>16500</v>
      </c>
      <c r="D11" s="79">
        <v>249000</v>
      </c>
      <c r="E11" s="79" t="e">
        <f>#REF!</f>
        <v>#REF!</v>
      </c>
      <c r="F11" s="79">
        <v>0</v>
      </c>
      <c r="G11" s="79">
        <v>16500</v>
      </c>
      <c r="H11" s="78" t="e">
        <f>#REF!</f>
        <v>#REF!</v>
      </c>
      <c r="I11" s="79">
        <v>0</v>
      </c>
      <c r="J11" s="79" t="e">
        <f>#REF!</f>
        <v>#REF!</v>
      </c>
      <c r="K11" s="79">
        <v>0</v>
      </c>
      <c r="L11" s="79">
        <f>D11</f>
        <v>249000</v>
      </c>
      <c r="M11" s="79" t="e">
        <f>#REF!</f>
        <v>#REF!</v>
      </c>
      <c r="N11" s="79">
        <v>0</v>
      </c>
      <c r="O11" s="78">
        <f t="shared" si="2"/>
        <v>249000</v>
      </c>
      <c r="P11" s="78">
        <f t="shared" si="3"/>
        <v>249000</v>
      </c>
    </row>
    <row r="12" spans="1:16" s="66" customFormat="1" ht="12.75">
      <c r="A12" s="73">
        <v>313</v>
      </c>
      <c r="B12" s="68" t="s">
        <v>37</v>
      </c>
      <c r="C12" s="71">
        <v>647132</v>
      </c>
      <c r="D12" s="79">
        <v>768000</v>
      </c>
      <c r="E12" s="79" t="e">
        <f>#REF!+#REF!</f>
        <v>#REF!</v>
      </c>
      <c r="F12" s="79">
        <v>0</v>
      </c>
      <c r="G12" s="79">
        <v>647132</v>
      </c>
      <c r="H12" s="78" t="e">
        <f>#REF!+#REF!</f>
        <v>#REF!</v>
      </c>
      <c r="I12" s="79">
        <v>0</v>
      </c>
      <c r="J12" s="79" t="e">
        <f>#REF!+#REF!</f>
        <v>#REF!</v>
      </c>
      <c r="K12" s="79">
        <v>0</v>
      </c>
      <c r="L12" s="79">
        <f>D12</f>
        <v>768000</v>
      </c>
      <c r="M12" s="79" t="e">
        <f>#REF!+#REF!</f>
        <v>#REF!</v>
      </c>
      <c r="N12" s="79">
        <v>0</v>
      </c>
      <c r="O12" s="78">
        <f t="shared" si="2"/>
        <v>768000</v>
      </c>
      <c r="P12" s="78">
        <f t="shared" si="3"/>
        <v>768000</v>
      </c>
    </row>
    <row r="13" spans="1:16" s="66" customFormat="1" ht="12.75">
      <c r="A13" s="67">
        <v>32</v>
      </c>
      <c r="B13" s="72" t="s">
        <v>53</v>
      </c>
      <c r="C13" s="71"/>
      <c r="D13" s="78">
        <f>D14</f>
        <v>25000</v>
      </c>
      <c r="E13" s="78" t="e">
        <f aca="true" t="shared" si="5" ref="E13:N13">E14</f>
        <v>#REF!</v>
      </c>
      <c r="F13" s="78">
        <f t="shared" si="5"/>
        <v>0</v>
      </c>
      <c r="G13" s="78" t="e">
        <f t="shared" si="5"/>
        <v>#REF!</v>
      </c>
      <c r="H13" s="78" t="e">
        <f t="shared" si="5"/>
        <v>#REF!</v>
      </c>
      <c r="I13" s="79">
        <f t="shared" si="5"/>
        <v>0</v>
      </c>
      <c r="J13" s="79" t="e">
        <f t="shared" si="5"/>
        <v>#REF!</v>
      </c>
      <c r="K13" s="79">
        <f t="shared" si="5"/>
        <v>0</v>
      </c>
      <c r="L13" s="79">
        <f t="shared" si="5"/>
        <v>25000</v>
      </c>
      <c r="M13" s="79" t="e">
        <f t="shared" si="5"/>
        <v>#REF!</v>
      </c>
      <c r="N13" s="79">
        <f t="shared" si="5"/>
        <v>0</v>
      </c>
      <c r="O13" s="78">
        <f t="shared" si="2"/>
        <v>25000</v>
      </c>
      <c r="P13" s="78">
        <f t="shared" si="3"/>
        <v>25000</v>
      </c>
    </row>
    <row r="14" spans="1:16" ht="12.75">
      <c r="A14" s="73">
        <v>329</v>
      </c>
      <c r="B14" s="68" t="s">
        <v>41</v>
      </c>
      <c r="C14" s="69"/>
      <c r="D14" s="79">
        <v>25000</v>
      </c>
      <c r="E14" s="79" t="e">
        <f>#REF!</f>
        <v>#REF!</v>
      </c>
      <c r="F14" s="79">
        <v>0</v>
      </c>
      <c r="G14" s="79" t="e">
        <f>#REF!</f>
        <v>#REF!</v>
      </c>
      <c r="H14" s="79" t="e">
        <f>#REF!</f>
        <v>#REF!</v>
      </c>
      <c r="I14" s="79">
        <v>0</v>
      </c>
      <c r="J14" s="79" t="e">
        <f>#REF!</f>
        <v>#REF!</v>
      </c>
      <c r="K14" s="79">
        <v>0</v>
      </c>
      <c r="L14" s="79">
        <f>D14</f>
        <v>25000</v>
      </c>
      <c r="M14" s="79" t="e">
        <f>#REF!</f>
        <v>#REF!</v>
      </c>
      <c r="N14" s="79">
        <v>0</v>
      </c>
      <c r="O14" s="79">
        <f t="shared" si="2"/>
        <v>25000</v>
      </c>
      <c r="P14" s="79">
        <f t="shared" si="3"/>
        <v>25000</v>
      </c>
    </row>
    <row r="15" spans="1:16" s="66" customFormat="1" ht="12.75" customHeight="1">
      <c r="A15" s="124" t="s">
        <v>50</v>
      </c>
      <c r="B15" s="124"/>
      <c r="C15" s="71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1:16" s="66" customFormat="1" ht="12.75" customHeight="1">
      <c r="A16" s="67">
        <v>3</v>
      </c>
      <c r="B16" s="80" t="s">
        <v>34</v>
      </c>
      <c r="C16" s="71"/>
      <c r="D16" s="78">
        <f>SUM(D17,D23,D25)</f>
        <v>655000</v>
      </c>
      <c r="E16" s="78" t="e">
        <f>SUM(E17,E23,E25)</f>
        <v>#REF!</v>
      </c>
      <c r="F16" s="78">
        <f>SUM(F17,F23,F25)</f>
        <v>655000</v>
      </c>
      <c r="G16" s="78" t="e">
        <f aca="true" t="shared" si="6" ref="G16:N16">SUM(G17,G23)</f>
        <v>#REF!</v>
      </c>
      <c r="H16" s="78" t="e">
        <f t="shared" si="6"/>
        <v>#REF!</v>
      </c>
      <c r="I16" s="78">
        <f t="shared" si="6"/>
        <v>0</v>
      </c>
      <c r="J16" s="78">
        <f t="shared" si="6"/>
        <v>0</v>
      </c>
      <c r="K16" s="78">
        <f t="shared" si="6"/>
        <v>0</v>
      </c>
      <c r="L16" s="78">
        <f t="shared" si="6"/>
        <v>0</v>
      </c>
      <c r="M16" s="78">
        <f t="shared" si="6"/>
        <v>0</v>
      </c>
      <c r="N16" s="78">
        <f t="shared" si="6"/>
        <v>0</v>
      </c>
      <c r="O16" s="78">
        <f aca="true" t="shared" si="7" ref="O16:O22">D16</f>
        <v>655000</v>
      </c>
      <c r="P16" s="78">
        <f aca="true" t="shared" si="8" ref="P16:P22">D16</f>
        <v>655000</v>
      </c>
    </row>
    <row r="17" spans="1:16" s="66" customFormat="1" ht="12.75" customHeight="1">
      <c r="A17" s="67">
        <v>32</v>
      </c>
      <c r="B17" s="72" t="s">
        <v>53</v>
      </c>
      <c r="C17" s="71"/>
      <c r="D17" s="78">
        <f>SUM(D18:D22)</f>
        <v>640700</v>
      </c>
      <c r="E17" s="78" t="e">
        <f aca="true" t="shared" si="9" ref="E17:N17">SUM(E18:E22)</f>
        <v>#REF!</v>
      </c>
      <c r="F17" s="78">
        <f t="shared" si="9"/>
        <v>640700</v>
      </c>
      <c r="G17" s="78" t="e">
        <f t="shared" si="9"/>
        <v>#REF!</v>
      </c>
      <c r="H17" s="78" t="e">
        <f t="shared" si="9"/>
        <v>#REF!</v>
      </c>
      <c r="I17" s="78">
        <f t="shared" si="9"/>
        <v>0</v>
      </c>
      <c r="J17" s="78">
        <f t="shared" si="9"/>
        <v>0</v>
      </c>
      <c r="K17" s="78">
        <f t="shared" si="9"/>
        <v>0</v>
      </c>
      <c r="L17" s="78">
        <f t="shared" si="9"/>
        <v>0</v>
      </c>
      <c r="M17" s="78">
        <f t="shared" si="9"/>
        <v>0</v>
      </c>
      <c r="N17" s="78">
        <f t="shared" si="9"/>
        <v>0</v>
      </c>
      <c r="O17" s="79">
        <f t="shared" si="7"/>
        <v>640700</v>
      </c>
      <c r="P17" s="79">
        <f t="shared" si="8"/>
        <v>640700</v>
      </c>
    </row>
    <row r="18" spans="1:16" ht="12.75">
      <c r="A18" s="73">
        <v>321</v>
      </c>
      <c r="B18" s="68" t="s">
        <v>38</v>
      </c>
      <c r="C18" s="71">
        <v>140240</v>
      </c>
      <c r="D18" s="79">
        <f>F18</f>
        <v>340500</v>
      </c>
      <c r="E18" s="79">
        <v>140240</v>
      </c>
      <c r="F18" s="79">
        <v>340500</v>
      </c>
      <c r="G18" s="79" t="e">
        <f>SUM(#REF!)</f>
        <v>#REF!</v>
      </c>
      <c r="H18" s="78" t="e">
        <f>SUM(#REF!)</f>
        <v>#REF!</v>
      </c>
      <c r="I18" s="78">
        <v>0</v>
      </c>
      <c r="J18" s="78"/>
      <c r="K18" s="78">
        <v>0</v>
      </c>
      <c r="L18" s="78">
        <v>0</v>
      </c>
      <c r="M18" s="78"/>
      <c r="N18" s="78">
        <v>0</v>
      </c>
      <c r="O18" s="79">
        <f t="shared" si="7"/>
        <v>340500</v>
      </c>
      <c r="P18" s="79">
        <f t="shared" si="8"/>
        <v>340500</v>
      </c>
    </row>
    <row r="19" spans="1:18" ht="12.75">
      <c r="A19" s="73">
        <v>322</v>
      </c>
      <c r="B19" s="68" t="s">
        <v>39</v>
      </c>
      <c r="C19" s="71">
        <v>347077</v>
      </c>
      <c r="D19" s="79">
        <f aca="true" t="shared" si="10" ref="D19:D25">F19</f>
        <v>150500</v>
      </c>
      <c r="E19" s="79" t="e">
        <f>SUM(#REF!)</f>
        <v>#REF!</v>
      </c>
      <c r="F19" s="79">
        <v>150500</v>
      </c>
      <c r="G19" s="79" t="e">
        <f>SUM(#REF!)</f>
        <v>#REF!</v>
      </c>
      <c r="H19" s="78" t="e">
        <f>SUM(#REF!)</f>
        <v>#REF!</v>
      </c>
      <c r="I19" s="78">
        <v>0</v>
      </c>
      <c r="J19" s="78"/>
      <c r="K19" s="78">
        <v>0</v>
      </c>
      <c r="L19" s="78">
        <v>0</v>
      </c>
      <c r="M19" s="78"/>
      <c r="N19" s="78">
        <v>0</v>
      </c>
      <c r="O19" s="79">
        <f t="shared" si="7"/>
        <v>150500</v>
      </c>
      <c r="P19" s="79">
        <f t="shared" si="8"/>
        <v>150500</v>
      </c>
      <c r="R19" s="48"/>
    </row>
    <row r="20" spans="1:18" ht="12.75">
      <c r="A20" s="73">
        <v>322</v>
      </c>
      <c r="B20" s="68" t="s">
        <v>82</v>
      </c>
      <c r="C20" s="71"/>
      <c r="D20" s="79">
        <f t="shared" si="10"/>
        <v>5000</v>
      </c>
      <c r="E20" s="79"/>
      <c r="F20" s="79">
        <v>5000</v>
      </c>
      <c r="G20" s="79"/>
      <c r="H20" s="78"/>
      <c r="I20" s="78"/>
      <c r="J20" s="78"/>
      <c r="K20" s="78"/>
      <c r="L20" s="78"/>
      <c r="M20" s="78"/>
      <c r="N20" s="78"/>
      <c r="O20" s="79">
        <f t="shared" si="7"/>
        <v>5000</v>
      </c>
      <c r="P20" s="79">
        <f t="shared" si="8"/>
        <v>5000</v>
      </c>
      <c r="R20" s="48"/>
    </row>
    <row r="21" spans="1:16" ht="12.75">
      <c r="A21" s="73">
        <v>323</v>
      </c>
      <c r="B21" s="68" t="s">
        <v>40</v>
      </c>
      <c r="C21" s="71">
        <v>128100</v>
      </c>
      <c r="D21" s="79">
        <f t="shared" si="10"/>
        <v>135000</v>
      </c>
      <c r="E21" s="79">
        <v>98000</v>
      </c>
      <c r="F21" s="79">
        <v>135000</v>
      </c>
      <c r="G21" s="79" t="e">
        <f>SUM(#REF!)</f>
        <v>#REF!</v>
      </c>
      <c r="H21" s="78" t="e">
        <f>SUM(#REF!)</f>
        <v>#REF!</v>
      </c>
      <c r="I21" s="78">
        <v>0</v>
      </c>
      <c r="J21" s="78"/>
      <c r="K21" s="78">
        <v>0</v>
      </c>
      <c r="L21" s="78">
        <v>0</v>
      </c>
      <c r="M21" s="78"/>
      <c r="N21" s="78">
        <v>0</v>
      </c>
      <c r="O21" s="79">
        <f t="shared" si="7"/>
        <v>135000</v>
      </c>
      <c r="P21" s="79">
        <f t="shared" si="8"/>
        <v>135000</v>
      </c>
    </row>
    <row r="22" spans="1:16" ht="12.75">
      <c r="A22" s="73">
        <v>329</v>
      </c>
      <c r="B22" s="68" t="s">
        <v>41</v>
      </c>
      <c r="C22" s="71">
        <v>14500</v>
      </c>
      <c r="D22" s="79">
        <f t="shared" si="10"/>
        <v>9700</v>
      </c>
      <c r="E22" s="79">
        <v>14500</v>
      </c>
      <c r="F22" s="79">
        <v>9700</v>
      </c>
      <c r="G22" s="79" t="e">
        <f>SUM(#REF!)</f>
        <v>#REF!</v>
      </c>
      <c r="H22" s="78" t="e">
        <f>SUM(#REF!)</f>
        <v>#REF!</v>
      </c>
      <c r="I22" s="78">
        <v>0</v>
      </c>
      <c r="J22" s="78"/>
      <c r="K22" s="78">
        <v>0</v>
      </c>
      <c r="L22" s="78">
        <v>0</v>
      </c>
      <c r="M22" s="78"/>
      <c r="N22" s="78">
        <v>0</v>
      </c>
      <c r="O22" s="79">
        <f t="shared" si="7"/>
        <v>9700</v>
      </c>
      <c r="P22" s="79">
        <f t="shared" si="8"/>
        <v>9700</v>
      </c>
    </row>
    <row r="23" spans="1:16" ht="12.75">
      <c r="A23" s="67">
        <v>34</v>
      </c>
      <c r="B23" s="72" t="s">
        <v>42</v>
      </c>
      <c r="C23" s="71"/>
      <c r="D23" s="78">
        <f t="shared" si="10"/>
        <v>4800</v>
      </c>
      <c r="E23" s="78" t="e">
        <f aca="true" t="shared" si="11" ref="E23:P23">E24</f>
        <v>#REF!</v>
      </c>
      <c r="F23" s="78">
        <f t="shared" si="11"/>
        <v>4800</v>
      </c>
      <c r="G23" s="78" t="e">
        <f t="shared" si="11"/>
        <v>#REF!</v>
      </c>
      <c r="H23" s="78" t="e">
        <f t="shared" si="11"/>
        <v>#REF!</v>
      </c>
      <c r="I23" s="78">
        <f t="shared" si="11"/>
        <v>0</v>
      </c>
      <c r="J23" s="78">
        <f t="shared" si="11"/>
        <v>0</v>
      </c>
      <c r="K23" s="78">
        <f t="shared" si="11"/>
        <v>0</v>
      </c>
      <c r="L23" s="78">
        <f t="shared" si="11"/>
        <v>0</v>
      </c>
      <c r="M23" s="78">
        <f t="shared" si="11"/>
        <v>0</v>
      </c>
      <c r="N23" s="78">
        <f t="shared" si="11"/>
        <v>0</v>
      </c>
      <c r="O23" s="78">
        <f t="shared" si="11"/>
        <v>4800</v>
      </c>
      <c r="P23" s="78">
        <f t="shared" si="11"/>
        <v>4800</v>
      </c>
    </row>
    <row r="24" spans="1:16" ht="12.75">
      <c r="A24" s="73">
        <v>343</v>
      </c>
      <c r="B24" s="68" t="s">
        <v>42</v>
      </c>
      <c r="C24" s="71">
        <v>5000</v>
      </c>
      <c r="D24" s="79">
        <f t="shared" si="10"/>
        <v>4800</v>
      </c>
      <c r="E24" s="79" t="e">
        <f>SUM(#REF!)</f>
        <v>#REF!</v>
      </c>
      <c r="F24" s="79">
        <v>4800</v>
      </c>
      <c r="G24" s="78" t="e">
        <f>SUM(#REF!)</f>
        <v>#REF!</v>
      </c>
      <c r="H24" s="78" t="e">
        <f>SUM(#REF!)</f>
        <v>#REF!</v>
      </c>
      <c r="I24" s="78">
        <v>0</v>
      </c>
      <c r="J24" s="78"/>
      <c r="K24" s="78">
        <v>0</v>
      </c>
      <c r="L24" s="78">
        <v>0</v>
      </c>
      <c r="M24" s="78"/>
      <c r="N24" s="78">
        <v>0</v>
      </c>
      <c r="O24" s="79">
        <f>D24</f>
        <v>4800</v>
      </c>
      <c r="P24" s="79">
        <f>D24</f>
        <v>4800</v>
      </c>
    </row>
    <row r="25" spans="1:16" ht="12.75">
      <c r="A25" s="67">
        <v>422</v>
      </c>
      <c r="B25" s="72" t="s">
        <v>44</v>
      </c>
      <c r="C25" s="89"/>
      <c r="D25" s="79">
        <f t="shared" si="10"/>
        <v>9500</v>
      </c>
      <c r="E25" s="90"/>
      <c r="F25" s="91">
        <v>9500</v>
      </c>
      <c r="G25" s="78"/>
      <c r="H25" s="78"/>
      <c r="I25" s="78"/>
      <c r="J25" s="78"/>
      <c r="K25" s="78"/>
      <c r="L25" s="78"/>
      <c r="M25" s="78"/>
      <c r="N25" s="78"/>
      <c r="O25" s="79">
        <f>D25</f>
        <v>9500</v>
      </c>
      <c r="P25" s="79">
        <f>D25</f>
        <v>9500</v>
      </c>
    </row>
    <row r="26" spans="1:16" ht="12.75">
      <c r="A26" s="120" t="s">
        <v>51</v>
      </c>
      <c r="B26" s="121"/>
      <c r="C26" s="121"/>
      <c r="D26" s="121"/>
      <c r="E26" s="121"/>
      <c r="F26" s="122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1:16" ht="12.75">
      <c r="A27" s="124" t="s">
        <v>54</v>
      </c>
      <c r="B27" s="124" t="s">
        <v>34</v>
      </c>
      <c r="C27" s="71"/>
      <c r="D27" s="78">
        <f>I27</f>
        <v>21000</v>
      </c>
      <c r="E27" s="78" t="e">
        <f aca="true" t="shared" si="12" ref="E27:P27">SUM(E28,E35)</f>
        <v>#REF!</v>
      </c>
      <c r="F27" s="78">
        <f t="shared" si="12"/>
        <v>0</v>
      </c>
      <c r="G27" s="78" t="e">
        <f t="shared" si="12"/>
        <v>#REF!</v>
      </c>
      <c r="H27" s="78" t="e">
        <f t="shared" si="12"/>
        <v>#REF!</v>
      </c>
      <c r="I27" s="78">
        <f t="shared" si="12"/>
        <v>21000</v>
      </c>
      <c r="J27" s="78" t="e">
        <f t="shared" si="12"/>
        <v>#REF!</v>
      </c>
      <c r="K27" s="78">
        <f t="shared" si="12"/>
        <v>0</v>
      </c>
      <c r="L27" s="78">
        <f t="shared" si="12"/>
        <v>0</v>
      </c>
      <c r="M27" s="78" t="e">
        <f t="shared" si="12"/>
        <v>#REF!</v>
      </c>
      <c r="N27" s="78">
        <f t="shared" si="12"/>
        <v>0</v>
      </c>
      <c r="O27" s="78">
        <f t="shared" si="12"/>
        <v>21000</v>
      </c>
      <c r="P27" s="78">
        <f t="shared" si="12"/>
        <v>21000</v>
      </c>
    </row>
    <row r="28" spans="1:16" ht="12.75">
      <c r="A28" s="67">
        <v>3</v>
      </c>
      <c r="B28" s="80" t="s">
        <v>34</v>
      </c>
      <c r="C28" s="71"/>
      <c r="D28" s="78">
        <f aca="true" t="shared" si="13" ref="D28:D33">I28</f>
        <v>17500</v>
      </c>
      <c r="E28" s="78" t="e">
        <f aca="true" t="shared" si="14" ref="E28:P28">E29</f>
        <v>#REF!</v>
      </c>
      <c r="F28" s="78">
        <f t="shared" si="14"/>
        <v>0</v>
      </c>
      <c r="G28" s="78" t="e">
        <f t="shared" si="14"/>
        <v>#REF!</v>
      </c>
      <c r="H28" s="78" t="e">
        <f t="shared" si="14"/>
        <v>#REF!</v>
      </c>
      <c r="I28" s="78">
        <f t="shared" si="14"/>
        <v>17500</v>
      </c>
      <c r="J28" s="78" t="e">
        <f t="shared" si="14"/>
        <v>#REF!</v>
      </c>
      <c r="K28" s="78">
        <f t="shared" si="14"/>
        <v>0</v>
      </c>
      <c r="L28" s="78">
        <f t="shared" si="14"/>
        <v>0</v>
      </c>
      <c r="M28" s="78" t="e">
        <f t="shared" si="14"/>
        <v>#REF!</v>
      </c>
      <c r="N28" s="78">
        <f t="shared" si="14"/>
        <v>0</v>
      </c>
      <c r="O28" s="78">
        <f t="shared" si="14"/>
        <v>17500</v>
      </c>
      <c r="P28" s="78">
        <f t="shared" si="14"/>
        <v>17500</v>
      </c>
    </row>
    <row r="29" spans="1:16" ht="12.75">
      <c r="A29" s="67">
        <v>32</v>
      </c>
      <c r="B29" s="72" t="s">
        <v>53</v>
      </c>
      <c r="C29" s="71"/>
      <c r="D29" s="78">
        <f t="shared" si="13"/>
        <v>17500</v>
      </c>
      <c r="E29" s="78" t="e">
        <f aca="true" t="shared" si="15" ref="E29:P29">SUM(E30:E33)</f>
        <v>#REF!</v>
      </c>
      <c r="F29" s="78">
        <f t="shared" si="15"/>
        <v>0</v>
      </c>
      <c r="G29" s="78" t="e">
        <f t="shared" si="15"/>
        <v>#REF!</v>
      </c>
      <c r="H29" s="78" t="e">
        <f t="shared" si="15"/>
        <v>#REF!</v>
      </c>
      <c r="I29" s="78">
        <f t="shared" si="15"/>
        <v>17500</v>
      </c>
      <c r="J29" s="78" t="e">
        <f t="shared" si="15"/>
        <v>#REF!</v>
      </c>
      <c r="K29" s="78">
        <f t="shared" si="15"/>
        <v>0</v>
      </c>
      <c r="L29" s="78">
        <f t="shared" si="15"/>
        <v>0</v>
      </c>
      <c r="M29" s="78" t="e">
        <f t="shared" si="15"/>
        <v>#REF!</v>
      </c>
      <c r="N29" s="78">
        <f t="shared" si="15"/>
        <v>0</v>
      </c>
      <c r="O29" s="78">
        <f t="shared" si="15"/>
        <v>17500</v>
      </c>
      <c r="P29" s="78">
        <f t="shared" si="15"/>
        <v>17500</v>
      </c>
    </row>
    <row r="30" spans="1:16" ht="12.75">
      <c r="A30" s="73">
        <v>321</v>
      </c>
      <c r="B30" s="68" t="s">
        <v>38</v>
      </c>
      <c r="C30" s="71"/>
      <c r="D30" s="78">
        <f t="shared" si="13"/>
        <v>500</v>
      </c>
      <c r="E30" s="79" t="e">
        <f>#REF!</f>
        <v>#REF!</v>
      </c>
      <c r="F30" s="79">
        <v>0</v>
      </c>
      <c r="G30" s="79" t="e">
        <f>#REF!</f>
        <v>#REF!</v>
      </c>
      <c r="H30" s="79" t="e">
        <f>#REF!</f>
        <v>#REF!</v>
      </c>
      <c r="I30" s="79">
        <v>500</v>
      </c>
      <c r="J30" s="78" t="e">
        <f>#REF!</f>
        <v>#REF!</v>
      </c>
      <c r="K30" s="78">
        <v>0</v>
      </c>
      <c r="L30" s="79">
        <v>0</v>
      </c>
      <c r="M30" s="79" t="e">
        <f>#REF!</f>
        <v>#REF!</v>
      </c>
      <c r="N30" s="79">
        <v>0</v>
      </c>
      <c r="O30" s="79">
        <f>D30</f>
        <v>500</v>
      </c>
      <c r="P30" s="79">
        <f>D30</f>
        <v>500</v>
      </c>
    </row>
    <row r="31" spans="1:16" s="66" customFormat="1" ht="12.75" customHeight="1">
      <c r="A31" s="73">
        <v>322</v>
      </c>
      <c r="B31" s="68" t="s">
        <v>39</v>
      </c>
      <c r="C31" s="71"/>
      <c r="D31" s="78">
        <f t="shared" si="13"/>
        <v>7000</v>
      </c>
      <c r="E31" s="79" t="e">
        <f>SUM(#REF!)</f>
        <v>#REF!</v>
      </c>
      <c r="F31" s="79">
        <v>0</v>
      </c>
      <c r="G31" s="79" t="e">
        <f>SUM(#REF!)</f>
        <v>#REF!</v>
      </c>
      <c r="H31" s="79" t="e">
        <f>SUM(#REF!)</f>
        <v>#REF!</v>
      </c>
      <c r="I31" s="79">
        <v>7000</v>
      </c>
      <c r="J31" s="78" t="e">
        <f>SUM(#REF!)</f>
        <v>#REF!</v>
      </c>
      <c r="K31" s="78">
        <v>0</v>
      </c>
      <c r="L31" s="79">
        <v>0</v>
      </c>
      <c r="M31" s="79" t="e">
        <f>SUM(#REF!)</f>
        <v>#REF!</v>
      </c>
      <c r="N31" s="79">
        <v>0</v>
      </c>
      <c r="O31" s="79">
        <f>D31</f>
        <v>7000</v>
      </c>
      <c r="P31" s="79">
        <f>D31</f>
        <v>7000</v>
      </c>
    </row>
    <row r="32" spans="1:16" s="66" customFormat="1" ht="12.75" customHeight="1">
      <c r="A32" s="73">
        <v>323</v>
      </c>
      <c r="B32" s="68" t="s">
        <v>40</v>
      </c>
      <c r="C32" s="71"/>
      <c r="D32" s="78">
        <f t="shared" si="13"/>
        <v>7000</v>
      </c>
      <c r="E32" s="79"/>
      <c r="F32" s="79">
        <v>0</v>
      </c>
      <c r="G32" s="79"/>
      <c r="H32" s="79"/>
      <c r="I32" s="79">
        <v>7000</v>
      </c>
      <c r="J32" s="78"/>
      <c r="K32" s="78">
        <v>0</v>
      </c>
      <c r="L32" s="79">
        <v>0</v>
      </c>
      <c r="M32" s="79"/>
      <c r="N32" s="79">
        <v>0</v>
      </c>
      <c r="O32" s="79">
        <f>D32</f>
        <v>7000</v>
      </c>
      <c r="P32" s="79">
        <f>D32</f>
        <v>7000</v>
      </c>
    </row>
    <row r="33" spans="1:16" s="66" customFormat="1" ht="12.75" customHeight="1">
      <c r="A33" s="73">
        <v>329</v>
      </c>
      <c r="B33" s="68" t="s">
        <v>41</v>
      </c>
      <c r="C33" s="71"/>
      <c r="D33" s="78">
        <f t="shared" si="13"/>
        <v>3000</v>
      </c>
      <c r="E33" s="79"/>
      <c r="F33" s="79">
        <v>0</v>
      </c>
      <c r="G33" s="79"/>
      <c r="H33" s="79"/>
      <c r="I33" s="79">
        <v>3000</v>
      </c>
      <c r="J33" s="78"/>
      <c r="K33" s="78">
        <v>0</v>
      </c>
      <c r="L33" s="79">
        <v>0</v>
      </c>
      <c r="M33" s="79"/>
      <c r="N33" s="79">
        <v>0</v>
      </c>
      <c r="O33" s="79">
        <f>D33</f>
        <v>3000</v>
      </c>
      <c r="P33" s="79">
        <f>D33</f>
        <v>3000</v>
      </c>
    </row>
    <row r="34" spans="1:16" s="66" customFormat="1" ht="12.75">
      <c r="A34" s="67" t="s">
        <v>61</v>
      </c>
      <c r="B34" s="81" t="s">
        <v>62</v>
      </c>
      <c r="C34" s="71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1:16" s="66" customFormat="1" ht="12.75" customHeight="1">
      <c r="A35" s="67">
        <v>4</v>
      </c>
      <c r="B35" s="80" t="s">
        <v>56</v>
      </c>
      <c r="C35" s="71"/>
      <c r="D35" s="78">
        <f>D36</f>
        <v>3500</v>
      </c>
      <c r="E35" s="78"/>
      <c r="F35" s="78">
        <v>0</v>
      </c>
      <c r="G35" s="78"/>
      <c r="H35" s="78"/>
      <c r="I35" s="78">
        <f>I36</f>
        <v>3500</v>
      </c>
      <c r="J35" s="78"/>
      <c r="K35" s="78">
        <v>0</v>
      </c>
      <c r="L35" s="78">
        <v>0</v>
      </c>
      <c r="M35" s="78"/>
      <c r="N35" s="78">
        <v>0</v>
      </c>
      <c r="O35" s="78">
        <f>I35</f>
        <v>3500</v>
      </c>
      <c r="P35" s="78">
        <f>I35</f>
        <v>3500</v>
      </c>
    </row>
    <row r="36" spans="1:16" s="66" customFormat="1" ht="12.75" customHeight="1">
      <c r="A36" s="67">
        <v>42</v>
      </c>
      <c r="B36" s="72" t="s">
        <v>55</v>
      </c>
      <c r="C36" s="71"/>
      <c r="D36" s="78">
        <f>D37</f>
        <v>3500</v>
      </c>
      <c r="E36" s="78"/>
      <c r="F36" s="78">
        <v>0</v>
      </c>
      <c r="G36" s="78"/>
      <c r="H36" s="78"/>
      <c r="I36" s="78">
        <f>I37</f>
        <v>3500</v>
      </c>
      <c r="J36" s="78"/>
      <c r="K36" s="78">
        <v>0</v>
      </c>
      <c r="L36" s="78">
        <v>0</v>
      </c>
      <c r="M36" s="78"/>
      <c r="N36" s="78">
        <v>0</v>
      </c>
      <c r="O36" s="78">
        <f>I36</f>
        <v>3500</v>
      </c>
      <c r="P36" s="78">
        <f>I36</f>
        <v>3500</v>
      </c>
    </row>
    <row r="37" spans="1:16" s="66" customFormat="1" ht="12.75" customHeight="1">
      <c r="A37" s="73">
        <v>422</v>
      </c>
      <c r="B37" s="68" t="s">
        <v>44</v>
      </c>
      <c r="C37" s="69"/>
      <c r="D37" s="79">
        <v>3500</v>
      </c>
      <c r="E37" s="78"/>
      <c r="F37" s="79">
        <v>0</v>
      </c>
      <c r="G37" s="79"/>
      <c r="H37" s="79"/>
      <c r="I37" s="79">
        <v>3500</v>
      </c>
      <c r="J37" s="79"/>
      <c r="K37" s="79">
        <v>0</v>
      </c>
      <c r="L37" s="79">
        <v>0</v>
      </c>
      <c r="M37" s="79"/>
      <c r="N37" s="79">
        <v>0</v>
      </c>
      <c r="O37" s="78">
        <f>I37</f>
        <v>3500</v>
      </c>
      <c r="P37" s="78">
        <f>I37</f>
        <v>3500</v>
      </c>
    </row>
    <row r="38" spans="1:16" s="66" customFormat="1" ht="12.75" customHeight="1">
      <c r="A38" s="124" t="s">
        <v>57</v>
      </c>
      <c r="B38" s="124"/>
      <c r="C38" s="69"/>
      <c r="D38" s="79"/>
      <c r="E38" s="78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</row>
    <row r="39" spans="1:16" s="66" customFormat="1" ht="12.75" customHeight="1">
      <c r="A39" s="125" t="s">
        <v>67</v>
      </c>
      <c r="B39" s="126"/>
      <c r="C39" s="69"/>
      <c r="D39" s="78">
        <f>SUM(D40,D45)</f>
        <v>22000</v>
      </c>
      <c r="E39" s="78">
        <f aca="true" t="shared" si="16" ref="E39:P39">SUM(E40,E45)</f>
        <v>0</v>
      </c>
      <c r="F39" s="78">
        <f t="shared" si="16"/>
        <v>0</v>
      </c>
      <c r="G39" s="78">
        <f t="shared" si="16"/>
        <v>0</v>
      </c>
      <c r="H39" s="78">
        <f t="shared" si="16"/>
        <v>0</v>
      </c>
      <c r="I39" s="78">
        <f t="shared" si="16"/>
        <v>22000</v>
      </c>
      <c r="J39" s="78">
        <f t="shared" si="16"/>
        <v>0</v>
      </c>
      <c r="K39" s="78">
        <f t="shared" si="16"/>
        <v>0</v>
      </c>
      <c r="L39" s="78">
        <f t="shared" si="16"/>
        <v>0</v>
      </c>
      <c r="M39" s="78">
        <f t="shared" si="16"/>
        <v>0</v>
      </c>
      <c r="N39" s="78">
        <f t="shared" si="16"/>
        <v>0</v>
      </c>
      <c r="O39" s="78">
        <f t="shared" si="16"/>
        <v>22000</v>
      </c>
      <c r="P39" s="78">
        <f t="shared" si="16"/>
        <v>22000</v>
      </c>
    </row>
    <row r="40" spans="1:16" s="66" customFormat="1" ht="12.75" customHeight="1">
      <c r="A40" s="67">
        <v>3</v>
      </c>
      <c r="B40" s="72" t="s">
        <v>45</v>
      </c>
      <c r="C40" s="69"/>
      <c r="D40" s="78">
        <v>12000</v>
      </c>
      <c r="E40" s="78"/>
      <c r="F40" s="78">
        <v>0</v>
      </c>
      <c r="G40" s="78">
        <f aca="true" t="shared" si="17" ref="G40:M40">SUM(G42:G43)</f>
        <v>0</v>
      </c>
      <c r="H40" s="78">
        <f t="shared" si="17"/>
        <v>0</v>
      </c>
      <c r="I40" s="78">
        <f t="shared" si="17"/>
        <v>12000</v>
      </c>
      <c r="J40" s="78">
        <f t="shared" si="17"/>
        <v>0</v>
      </c>
      <c r="K40" s="79">
        <v>0</v>
      </c>
      <c r="L40" s="79">
        <v>0</v>
      </c>
      <c r="M40" s="79">
        <f t="shared" si="17"/>
        <v>0</v>
      </c>
      <c r="N40" s="79">
        <v>0</v>
      </c>
      <c r="O40" s="78">
        <f>D40</f>
        <v>12000</v>
      </c>
      <c r="P40" s="78">
        <f>D40</f>
        <v>12000</v>
      </c>
    </row>
    <row r="41" spans="1:16" s="66" customFormat="1" ht="12.75" customHeight="1">
      <c r="A41" s="67">
        <v>32</v>
      </c>
      <c r="B41" s="72" t="s">
        <v>53</v>
      </c>
      <c r="C41" s="69"/>
      <c r="D41" s="78">
        <v>12000</v>
      </c>
      <c r="E41" s="78"/>
      <c r="F41" s="78"/>
      <c r="G41" s="78"/>
      <c r="H41" s="78"/>
      <c r="I41" s="78">
        <v>19000</v>
      </c>
      <c r="J41" s="78"/>
      <c r="K41" s="79"/>
      <c r="L41" s="79"/>
      <c r="M41" s="79"/>
      <c r="N41" s="79"/>
      <c r="O41" s="78">
        <f>D41</f>
        <v>12000</v>
      </c>
      <c r="P41" s="78">
        <f>D41</f>
        <v>12000</v>
      </c>
    </row>
    <row r="42" spans="1:16" s="66" customFormat="1" ht="12.75" customHeight="1">
      <c r="A42" s="73">
        <v>322</v>
      </c>
      <c r="B42" s="68" t="s">
        <v>39</v>
      </c>
      <c r="C42" s="69"/>
      <c r="D42" s="79">
        <v>5000</v>
      </c>
      <c r="E42" s="79"/>
      <c r="F42" s="79">
        <v>0</v>
      </c>
      <c r="G42" s="79"/>
      <c r="H42" s="79"/>
      <c r="I42" s="79">
        <v>5000</v>
      </c>
      <c r="J42" s="78"/>
      <c r="K42" s="79">
        <v>0</v>
      </c>
      <c r="L42" s="79">
        <v>0</v>
      </c>
      <c r="M42" s="79"/>
      <c r="N42" s="79">
        <v>0</v>
      </c>
      <c r="O42" s="79">
        <f>D42</f>
        <v>5000</v>
      </c>
      <c r="P42" s="79">
        <f>D42</f>
        <v>5000</v>
      </c>
    </row>
    <row r="43" spans="1:16" s="66" customFormat="1" ht="12.75" customHeight="1">
      <c r="A43" s="73">
        <v>323</v>
      </c>
      <c r="B43" s="68" t="s">
        <v>40</v>
      </c>
      <c r="C43" s="71"/>
      <c r="D43" s="79">
        <f>SUM(F43:N43)</f>
        <v>7000</v>
      </c>
      <c r="E43" s="79"/>
      <c r="F43" s="79">
        <v>0</v>
      </c>
      <c r="G43" s="79"/>
      <c r="H43" s="79"/>
      <c r="I43" s="79">
        <v>7000</v>
      </c>
      <c r="J43" s="78"/>
      <c r="K43" s="79">
        <v>0</v>
      </c>
      <c r="L43" s="79">
        <v>0</v>
      </c>
      <c r="M43" s="79"/>
      <c r="N43" s="79">
        <v>0</v>
      </c>
      <c r="O43" s="79">
        <f>D43</f>
        <v>7000</v>
      </c>
      <c r="P43" s="79">
        <f>D43</f>
        <v>7000</v>
      </c>
    </row>
    <row r="44" spans="1:16" s="66" customFormat="1" ht="12.75" customHeight="1">
      <c r="A44" s="67" t="s">
        <v>63</v>
      </c>
      <c r="B44" s="81" t="s">
        <v>66</v>
      </c>
      <c r="C44" s="71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1:16" s="66" customFormat="1" ht="12.75" customHeight="1">
      <c r="A45" s="67">
        <v>4</v>
      </c>
      <c r="B45" s="80" t="s">
        <v>56</v>
      </c>
      <c r="C45" s="71"/>
      <c r="D45" s="78">
        <v>10000</v>
      </c>
      <c r="E45" s="78"/>
      <c r="F45" s="78">
        <v>0</v>
      </c>
      <c r="G45" s="78"/>
      <c r="H45" s="78"/>
      <c r="I45" s="78">
        <v>10000</v>
      </c>
      <c r="J45" s="78"/>
      <c r="K45" s="78">
        <v>0</v>
      </c>
      <c r="L45" s="78">
        <v>0</v>
      </c>
      <c r="M45" s="78"/>
      <c r="N45" s="78">
        <v>0</v>
      </c>
      <c r="O45" s="78">
        <v>10000</v>
      </c>
      <c r="P45" s="78">
        <v>10000</v>
      </c>
    </row>
    <row r="46" spans="1:16" s="66" customFormat="1" ht="12.75" customHeight="1">
      <c r="A46" s="67">
        <v>42</v>
      </c>
      <c r="B46" s="72" t="s">
        <v>55</v>
      </c>
      <c r="C46" s="71"/>
      <c r="D46" s="78">
        <v>10000</v>
      </c>
      <c r="E46" s="78"/>
      <c r="F46" s="78">
        <v>0</v>
      </c>
      <c r="G46" s="78"/>
      <c r="H46" s="78"/>
      <c r="I46" s="78">
        <v>10000</v>
      </c>
      <c r="J46" s="78"/>
      <c r="K46" s="78">
        <v>0</v>
      </c>
      <c r="L46" s="78">
        <v>0</v>
      </c>
      <c r="M46" s="78"/>
      <c r="N46" s="78">
        <v>0</v>
      </c>
      <c r="O46" s="78">
        <v>10000</v>
      </c>
      <c r="P46" s="78">
        <v>10000</v>
      </c>
    </row>
    <row r="47" spans="1:16" s="66" customFormat="1" ht="12.75" customHeight="1">
      <c r="A47" s="73">
        <v>422</v>
      </c>
      <c r="B47" s="68" t="s">
        <v>44</v>
      </c>
      <c r="C47" s="69"/>
      <c r="D47" s="79">
        <v>10000</v>
      </c>
      <c r="E47" s="78"/>
      <c r="F47" s="79">
        <v>0</v>
      </c>
      <c r="G47" s="79"/>
      <c r="H47" s="79"/>
      <c r="I47" s="79">
        <v>10000</v>
      </c>
      <c r="J47" s="79"/>
      <c r="K47" s="79">
        <v>0</v>
      </c>
      <c r="L47" s="79">
        <v>0</v>
      </c>
      <c r="M47" s="79"/>
      <c r="N47" s="79">
        <v>0</v>
      </c>
      <c r="O47" s="79">
        <v>10000</v>
      </c>
      <c r="P47" s="79">
        <v>10000</v>
      </c>
    </row>
    <row r="48" spans="1:16" s="66" customFormat="1" ht="12.75" customHeight="1">
      <c r="A48" s="124" t="s">
        <v>58</v>
      </c>
      <c r="B48" s="124"/>
      <c r="C48" s="71"/>
      <c r="D48" s="79"/>
      <c r="E48" s="79"/>
      <c r="F48" s="79"/>
      <c r="G48" s="79"/>
      <c r="H48" s="79"/>
      <c r="I48" s="79"/>
      <c r="J48" s="78"/>
      <c r="K48" s="78"/>
      <c r="L48" s="78"/>
      <c r="M48" s="78"/>
      <c r="N48" s="78"/>
      <c r="O48" s="78"/>
      <c r="P48" s="78"/>
    </row>
    <row r="49" spans="1:16" s="66" customFormat="1" ht="14.25" customHeight="1">
      <c r="A49" s="67">
        <v>3</v>
      </c>
      <c r="B49" s="72" t="s">
        <v>34</v>
      </c>
      <c r="C49" s="71"/>
      <c r="D49" s="78">
        <v>5000</v>
      </c>
      <c r="E49" s="78"/>
      <c r="F49" s="78">
        <v>0</v>
      </c>
      <c r="G49" s="78">
        <f aca="true" t="shared" si="18" ref="G49:M49">SUM(G51:G53)</f>
        <v>0</v>
      </c>
      <c r="H49" s="78">
        <f t="shared" si="18"/>
        <v>0</v>
      </c>
      <c r="I49" s="78">
        <f t="shared" si="18"/>
        <v>5000</v>
      </c>
      <c r="J49" s="78">
        <f t="shared" si="18"/>
        <v>0</v>
      </c>
      <c r="K49" s="79">
        <v>0</v>
      </c>
      <c r="L49" s="79">
        <v>0</v>
      </c>
      <c r="M49" s="79">
        <f t="shared" si="18"/>
        <v>0</v>
      </c>
      <c r="N49" s="79">
        <v>0</v>
      </c>
      <c r="O49" s="78">
        <f>D49</f>
        <v>5000</v>
      </c>
      <c r="P49" s="78">
        <f>D49</f>
        <v>5000</v>
      </c>
    </row>
    <row r="50" spans="1:16" s="66" customFormat="1" ht="14.25" customHeight="1">
      <c r="A50" s="67">
        <v>32</v>
      </c>
      <c r="B50" s="72" t="s">
        <v>53</v>
      </c>
      <c r="C50" s="71"/>
      <c r="D50" s="78">
        <v>5000</v>
      </c>
      <c r="E50" s="78"/>
      <c r="F50" s="78">
        <v>0</v>
      </c>
      <c r="G50" s="78"/>
      <c r="H50" s="78"/>
      <c r="I50" s="78">
        <v>5000</v>
      </c>
      <c r="J50" s="78"/>
      <c r="K50" s="79">
        <v>0</v>
      </c>
      <c r="L50" s="79">
        <v>0</v>
      </c>
      <c r="M50" s="79"/>
      <c r="N50" s="79">
        <v>0</v>
      </c>
      <c r="O50" s="78">
        <v>5000</v>
      </c>
      <c r="P50" s="78">
        <v>5000</v>
      </c>
    </row>
    <row r="51" spans="1:16" s="66" customFormat="1" ht="12.75" customHeight="1">
      <c r="A51" s="73">
        <v>322</v>
      </c>
      <c r="B51" s="68" t="s">
        <v>39</v>
      </c>
      <c r="C51" s="71"/>
      <c r="D51" s="79">
        <v>2500</v>
      </c>
      <c r="E51" s="79"/>
      <c r="F51" s="79">
        <v>0</v>
      </c>
      <c r="G51" s="79"/>
      <c r="H51" s="79"/>
      <c r="I51" s="79">
        <v>2500</v>
      </c>
      <c r="J51" s="78"/>
      <c r="K51" s="79">
        <v>0</v>
      </c>
      <c r="L51" s="79">
        <v>0</v>
      </c>
      <c r="M51" s="79"/>
      <c r="N51" s="79">
        <v>0</v>
      </c>
      <c r="O51" s="79">
        <f>D51</f>
        <v>2500</v>
      </c>
      <c r="P51" s="79">
        <f>D51</f>
        <v>2500</v>
      </c>
    </row>
    <row r="52" spans="1:16" s="66" customFormat="1" ht="12.75" customHeight="1">
      <c r="A52" s="73">
        <v>323</v>
      </c>
      <c r="B52" s="68" t="s">
        <v>40</v>
      </c>
      <c r="C52" s="71"/>
      <c r="D52" s="79">
        <v>2000</v>
      </c>
      <c r="E52" s="79"/>
      <c r="F52" s="79">
        <v>0</v>
      </c>
      <c r="G52" s="79"/>
      <c r="H52" s="79"/>
      <c r="I52" s="79">
        <v>2000</v>
      </c>
      <c r="J52" s="78"/>
      <c r="K52" s="79">
        <v>0</v>
      </c>
      <c r="L52" s="79">
        <v>0</v>
      </c>
      <c r="M52" s="79"/>
      <c r="N52" s="79">
        <v>0</v>
      </c>
      <c r="O52" s="79">
        <f>D52</f>
        <v>2000</v>
      </c>
      <c r="P52" s="79">
        <f>D52</f>
        <v>2000</v>
      </c>
    </row>
    <row r="53" spans="1:16" s="66" customFormat="1" ht="12.75" customHeight="1">
      <c r="A53" s="73">
        <v>329</v>
      </c>
      <c r="B53" s="68" t="s">
        <v>46</v>
      </c>
      <c r="C53" s="71"/>
      <c r="D53" s="79">
        <v>500</v>
      </c>
      <c r="E53" s="79"/>
      <c r="F53" s="79">
        <v>0</v>
      </c>
      <c r="G53" s="79"/>
      <c r="H53" s="79"/>
      <c r="I53" s="79">
        <v>500</v>
      </c>
      <c r="J53" s="78"/>
      <c r="K53" s="79">
        <v>0</v>
      </c>
      <c r="L53" s="79">
        <v>0</v>
      </c>
      <c r="M53" s="79"/>
      <c r="N53" s="79">
        <v>0</v>
      </c>
      <c r="O53" s="79">
        <f>D53</f>
        <v>500</v>
      </c>
      <c r="P53" s="79">
        <f>D53</f>
        <v>500</v>
      </c>
    </row>
    <row r="54" spans="1:16" s="66" customFormat="1" ht="24.75" customHeight="1">
      <c r="A54" s="127" t="s">
        <v>59</v>
      </c>
      <c r="B54" s="128"/>
      <c r="C54" s="71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1:16" s="66" customFormat="1" ht="12.75" customHeight="1">
      <c r="A55" s="67">
        <v>3</v>
      </c>
      <c r="B55" s="72" t="s">
        <v>45</v>
      </c>
      <c r="C55" s="71"/>
      <c r="D55" s="78">
        <f>L55</f>
        <v>16000</v>
      </c>
      <c r="E55" s="78"/>
      <c r="F55" s="78">
        <v>0</v>
      </c>
      <c r="G55" s="78">
        <f>SUM(G57:G60)</f>
        <v>0</v>
      </c>
      <c r="H55" s="78">
        <f>SUM(H57:H60)</f>
        <v>0</v>
      </c>
      <c r="I55" s="78">
        <v>0</v>
      </c>
      <c r="J55" s="78">
        <f>SUM(J57:J60)</f>
        <v>0</v>
      </c>
      <c r="K55" s="78">
        <v>0</v>
      </c>
      <c r="L55" s="78">
        <f>SUM(L56,L62)</f>
        <v>16000</v>
      </c>
      <c r="M55" s="78">
        <f>SUM(M57:M60)</f>
        <v>0</v>
      </c>
      <c r="N55" s="78">
        <v>0</v>
      </c>
      <c r="O55" s="78">
        <f>L55</f>
        <v>16000</v>
      </c>
      <c r="P55" s="78">
        <f>L55</f>
        <v>16000</v>
      </c>
    </row>
    <row r="56" spans="1:16" s="66" customFormat="1" ht="12.75" customHeight="1">
      <c r="A56" s="67">
        <v>32</v>
      </c>
      <c r="B56" s="72" t="s">
        <v>53</v>
      </c>
      <c r="C56" s="71"/>
      <c r="D56" s="78">
        <f aca="true" t="shared" si="19" ref="D56:D64">L56</f>
        <v>13000</v>
      </c>
      <c r="E56" s="78"/>
      <c r="F56" s="78">
        <v>0</v>
      </c>
      <c r="G56" s="78"/>
      <c r="H56" s="78"/>
      <c r="I56" s="78">
        <v>0</v>
      </c>
      <c r="J56" s="78"/>
      <c r="K56" s="78">
        <v>0</v>
      </c>
      <c r="L56" s="78">
        <f>SUM(L57:L60)</f>
        <v>13000</v>
      </c>
      <c r="M56" s="78"/>
      <c r="N56" s="78">
        <v>0</v>
      </c>
      <c r="O56" s="78">
        <f aca="true" t="shared" si="20" ref="O56:O64">L56</f>
        <v>13000</v>
      </c>
      <c r="P56" s="78">
        <f aca="true" t="shared" si="21" ref="P56:P64">L56</f>
        <v>13000</v>
      </c>
    </row>
    <row r="57" spans="1:16" s="66" customFormat="1" ht="12.75" customHeight="1">
      <c r="A57" s="73">
        <v>321</v>
      </c>
      <c r="B57" s="68" t="s">
        <v>38</v>
      </c>
      <c r="C57" s="71"/>
      <c r="D57" s="79">
        <f t="shared" si="19"/>
        <v>2500</v>
      </c>
      <c r="E57" s="79"/>
      <c r="F57" s="79">
        <v>0</v>
      </c>
      <c r="G57" s="79"/>
      <c r="H57" s="79"/>
      <c r="I57" s="79">
        <v>0</v>
      </c>
      <c r="J57" s="79"/>
      <c r="K57" s="79">
        <v>0</v>
      </c>
      <c r="L57" s="79">
        <v>2500</v>
      </c>
      <c r="M57" s="79"/>
      <c r="N57" s="79">
        <v>0</v>
      </c>
      <c r="O57" s="79">
        <f t="shared" si="20"/>
        <v>2500</v>
      </c>
      <c r="P57" s="79">
        <f t="shared" si="21"/>
        <v>2500</v>
      </c>
    </row>
    <row r="58" spans="1:16" s="66" customFormat="1" ht="12.75" customHeight="1">
      <c r="A58" s="73">
        <v>322</v>
      </c>
      <c r="B58" s="68" t="s">
        <v>39</v>
      </c>
      <c r="C58" s="71"/>
      <c r="D58" s="79">
        <f t="shared" si="19"/>
        <v>5500</v>
      </c>
      <c r="E58" s="79"/>
      <c r="F58" s="79">
        <v>0</v>
      </c>
      <c r="G58" s="79"/>
      <c r="H58" s="79"/>
      <c r="I58" s="79">
        <v>0</v>
      </c>
      <c r="J58" s="79"/>
      <c r="K58" s="79">
        <v>0</v>
      </c>
      <c r="L58" s="79">
        <v>5500</v>
      </c>
      <c r="M58" s="79"/>
      <c r="N58" s="79">
        <v>0</v>
      </c>
      <c r="O58" s="79">
        <f t="shared" si="20"/>
        <v>5500</v>
      </c>
      <c r="P58" s="79">
        <f t="shared" si="21"/>
        <v>5500</v>
      </c>
    </row>
    <row r="59" spans="1:16" s="66" customFormat="1" ht="12.75" customHeight="1">
      <c r="A59" s="73">
        <v>323</v>
      </c>
      <c r="B59" s="68" t="s">
        <v>40</v>
      </c>
      <c r="C59" s="71"/>
      <c r="D59" s="79">
        <f t="shared" si="19"/>
        <v>4000</v>
      </c>
      <c r="E59" s="79"/>
      <c r="F59" s="79">
        <v>0</v>
      </c>
      <c r="G59" s="79"/>
      <c r="H59" s="79"/>
      <c r="I59" s="79">
        <v>0</v>
      </c>
      <c r="J59" s="79"/>
      <c r="K59" s="79">
        <v>0</v>
      </c>
      <c r="L59" s="79">
        <v>4000</v>
      </c>
      <c r="M59" s="79"/>
      <c r="N59" s="79">
        <v>0</v>
      </c>
      <c r="O59" s="79">
        <f t="shared" si="20"/>
        <v>4000</v>
      </c>
      <c r="P59" s="79">
        <f t="shared" si="21"/>
        <v>4000</v>
      </c>
    </row>
    <row r="60" spans="1:16" s="66" customFormat="1" ht="12.75" customHeight="1">
      <c r="A60" s="73">
        <v>329</v>
      </c>
      <c r="B60" s="68" t="s">
        <v>46</v>
      </c>
      <c r="C60" s="71"/>
      <c r="D60" s="79">
        <f t="shared" si="19"/>
        <v>1000</v>
      </c>
      <c r="E60" s="79"/>
      <c r="F60" s="79">
        <v>0</v>
      </c>
      <c r="G60" s="79"/>
      <c r="H60" s="79"/>
      <c r="I60" s="79">
        <v>0</v>
      </c>
      <c r="J60" s="79"/>
      <c r="K60" s="79">
        <v>0</v>
      </c>
      <c r="L60" s="79">
        <v>1000</v>
      </c>
      <c r="M60" s="79"/>
      <c r="N60" s="79">
        <v>0</v>
      </c>
      <c r="O60" s="79">
        <f t="shared" si="20"/>
        <v>1000</v>
      </c>
      <c r="P60" s="79">
        <f t="shared" si="21"/>
        <v>1000</v>
      </c>
    </row>
    <row r="61" spans="1:16" s="66" customFormat="1" ht="12.75" customHeight="1">
      <c r="A61" s="67" t="s">
        <v>93</v>
      </c>
      <c r="B61" s="81" t="s">
        <v>66</v>
      </c>
      <c r="C61" s="71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</row>
    <row r="62" spans="1:16" s="66" customFormat="1" ht="12.75" customHeight="1">
      <c r="A62" s="67">
        <v>4</v>
      </c>
      <c r="B62" s="80" t="s">
        <v>56</v>
      </c>
      <c r="C62" s="71"/>
      <c r="D62" s="78">
        <v>3000</v>
      </c>
      <c r="E62" s="79"/>
      <c r="F62" s="79"/>
      <c r="G62" s="79"/>
      <c r="H62" s="79"/>
      <c r="I62" s="79"/>
      <c r="J62" s="79"/>
      <c r="K62" s="79"/>
      <c r="L62" s="78">
        <v>3000</v>
      </c>
      <c r="M62" s="79"/>
      <c r="N62" s="79"/>
      <c r="O62" s="78">
        <v>3000</v>
      </c>
      <c r="P62" s="78">
        <v>3000</v>
      </c>
    </row>
    <row r="63" spans="1:16" s="66" customFormat="1" ht="12.75" customHeight="1">
      <c r="A63" s="67">
        <v>42</v>
      </c>
      <c r="B63" s="72" t="s">
        <v>55</v>
      </c>
      <c r="C63" s="71"/>
      <c r="D63" s="78">
        <v>3000</v>
      </c>
      <c r="E63" s="79"/>
      <c r="F63" s="79"/>
      <c r="G63" s="79"/>
      <c r="H63" s="79"/>
      <c r="I63" s="79"/>
      <c r="J63" s="79"/>
      <c r="K63" s="79"/>
      <c r="L63" s="78">
        <v>3000</v>
      </c>
      <c r="M63" s="79"/>
      <c r="N63" s="79"/>
      <c r="O63" s="78">
        <v>3000</v>
      </c>
      <c r="P63" s="78">
        <v>3000</v>
      </c>
    </row>
    <row r="64" spans="1:16" s="66" customFormat="1" ht="12.75" customHeight="1">
      <c r="A64" s="73">
        <v>422</v>
      </c>
      <c r="B64" s="68" t="s">
        <v>44</v>
      </c>
      <c r="C64" s="71"/>
      <c r="D64" s="79">
        <f t="shared" si="19"/>
        <v>3000</v>
      </c>
      <c r="E64" s="79"/>
      <c r="F64" s="79"/>
      <c r="G64" s="79"/>
      <c r="H64" s="79"/>
      <c r="I64" s="79"/>
      <c r="J64" s="79"/>
      <c r="K64" s="79"/>
      <c r="L64" s="79">
        <v>3000</v>
      </c>
      <c r="M64" s="79"/>
      <c r="N64" s="79"/>
      <c r="O64" s="79">
        <f t="shared" si="20"/>
        <v>3000</v>
      </c>
      <c r="P64" s="79">
        <f t="shared" si="21"/>
        <v>3000</v>
      </c>
    </row>
    <row r="65" spans="1:16" s="66" customFormat="1" ht="12.75" customHeight="1">
      <c r="A65" s="124" t="s">
        <v>60</v>
      </c>
      <c r="B65" s="124"/>
      <c r="C65" s="71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1:16" s="66" customFormat="1" ht="12.75" customHeight="1">
      <c r="A66" s="73"/>
      <c r="B66" s="68" t="s">
        <v>47</v>
      </c>
      <c r="C66" s="71"/>
      <c r="D66" s="78">
        <f>SUM(D67,D74)</f>
        <v>41000</v>
      </c>
      <c r="E66" s="78">
        <f aca="true" t="shared" si="22" ref="E66:N66">SUM(E67,E74)</f>
        <v>0</v>
      </c>
      <c r="F66" s="78">
        <f t="shared" si="22"/>
        <v>3500</v>
      </c>
      <c r="G66" s="78">
        <f t="shared" si="22"/>
        <v>0</v>
      </c>
      <c r="H66" s="78">
        <f t="shared" si="22"/>
        <v>0</v>
      </c>
      <c r="I66" s="78">
        <f t="shared" si="22"/>
        <v>5000</v>
      </c>
      <c r="J66" s="78">
        <f t="shared" si="22"/>
        <v>0</v>
      </c>
      <c r="K66" s="78">
        <f t="shared" si="22"/>
        <v>28300</v>
      </c>
      <c r="L66" s="78">
        <f t="shared" si="22"/>
        <v>4200</v>
      </c>
      <c r="M66" s="78">
        <f t="shared" si="22"/>
        <v>0</v>
      </c>
      <c r="N66" s="78">
        <f t="shared" si="22"/>
        <v>0</v>
      </c>
      <c r="O66" s="78">
        <f>SUM(O67,O74)</f>
        <v>41000</v>
      </c>
      <c r="P66" s="78">
        <f>SUM(P67,P74)</f>
        <v>41000</v>
      </c>
    </row>
    <row r="67" spans="1:16" s="66" customFormat="1" ht="12.75" customHeight="1">
      <c r="A67" s="67">
        <v>3</v>
      </c>
      <c r="B67" s="72" t="s">
        <v>45</v>
      </c>
      <c r="C67" s="71"/>
      <c r="D67" s="78">
        <f>D68</f>
        <v>37500</v>
      </c>
      <c r="E67" s="78"/>
      <c r="F67" s="78">
        <v>0</v>
      </c>
      <c r="G67" s="78">
        <f aca="true" t="shared" si="23" ref="G67:M67">SUM(G69:G72)</f>
        <v>0</v>
      </c>
      <c r="H67" s="78">
        <f t="shared" si="23"/>
        <v>0</v>
      </c>
      <c r="I67" s="78">
        <f>I68</f>
        <v>5000</v>
      </c>
      <c r="J67" s="78">
        <f t="shared" si="23"/>
        <v>0</v>
      </c>
      <c r="K67" s="78">
        <f t="shared" si="23"/>
        <v>28300</v>
      </c>
      <c r="L67" s="78">
        <f>L68</f>
        <v>4200</v>
      </c>
      <c r="M67" s="78">
        <f t="shared" si="23"/>
        <v>0</v>
      </c>
      <c r="N67" s="78">
        <v>0</v>
      </c>
      <c r="O67" s="78">
        <f>D67</f>
        <v>37500</v>
      </c>
      <c r="P67" s="78">
        <f aca="true" t="shared" si="24" ref="P67:P72">D67</f>
        <v>37500</v>
      </c>
    </row>
    <row r="68" spans="1:16" s="66" customFormat="1" ht="12.75" customHeight="1">
      <c r="A68" s="67">
        <v>32</v>
      </c>
      <c r="B68" s="72" t="s">
        <v>53</v>
      </c>
      <c r="C68" s="71"/>
      <c r="D68" s="78">
        <f>SUM(D69:D72)</f>
        <v>37500</v>
      </c>
      <c r="E68" s="78">
        <f aca="true" t="shared" si="25" ref="E68:N68">SUM(E69:E72)</f>
        <v>0</v>
      </c>
      <c r="F68" s="78">
        <f t="shared" si="25"/>
        <v>0</v>
      </c>
      <c r="G68" s="78">
        <f t="shared" si="25"/>
        <v>0</v>
      </c>
      <c r="H68" s="78">
        <f t="shared" si="25"/>
        <v>0</v>
      </c>
      <c r="I68" s="78">
        <f t="shared" si="25"/>
        <v>5000</v>
      </c>
      <c r="J68" s="78">
        <f t="shared" si="25"/>
        <v>0</v>
      </c>
      <c r="K68" s="78">
        <f t="shared" si="25"/>
        <v>28300</v>
      </c>
      <c r="L68" s="78">
        <f t="shared" si="25"/>
        <v>4200</v>
      </c>
      <c r="M68" s="78">
        <f t="shared" si="25"/>
        <v>0</v>
      </c>
      <c r="N68" s="78">
        <f t="shared" si="25"/>
        <v>0</v>
      </c>
      <c r="O68" s="78">
        <f>K68</f>
        <v>28300</v>
      </c>
      <c r="P68" s="78">
        <f t="shared" si="24"/>
        <v>37500</v>
      </c>
    </row>
    <row r="69" spans="1:16" s="66" customFormat="1" ht="12.75" customHeight="1">
      <c r="A69" s="73">
        <v>321</v>
      </c>
      <c r="B69" s="68" t="s">
        <v>38</v>
      </c>
      <c r="C69" s="71"/>
      <c r="D69" s="79">
        <f>SUM(F69:N69)</f>
        <v>7200</v>
      </c>
      <c r="E69" s="79"/>
      <c r="F69" s="79">
        <v>0</v>
      </c>
      <c r="G69" s="79"/>
      <c r="H69" s="79"/>
      <c r="I69" s="79">
        <v>3000</v>
      </c>
      <c r="J69" s="79"/>
      <c r="K69" s="79">
        <v>0</v>
      </c>
      <c r="L69" s="79">
        <v>4200</v>
      </c>
      <c r="M69" s="79"/>
      <c r="N69" s="79">
        <v>0</v>
      </c>
      <c r="O69" s="79">
        <f>D69</f>
        <v>7200</v>
      </c>
      <c r="P69" s="79">
        <f t="shared" si="24"/>
        <v>7200</v>
      </c>
    </row>
    <row r="70" spans="1:16" s="66" customFormat="1" ht="12.75">
      <c r="A70" s="73">
        <v>322</v>
      </c>
      <c r="B70" s="68" t="s">
        <v>39</v>
      </c>
      <c r="C70" s="71"/>
      <c r="D70" s="79">
        <f>SUM(F70:N70)</f>
        <v>2000</v>
      </c>
      <c r="E70" s="79"/>
      <c r="F70" s="79">
        <v>0</v>
      </c>
      <c r="G70" s="79"/>
      <c r="H70" s="79"/>
      <c r="I70" s="79">
        <v>2000</v>
      </c>
      <c r="J70" s="79"/>
      <c r="K70" s="79">
        <v>0</v>
      </c>
      <c r="L70" s="79">
        <v>0</v>
      </c>
      <c r="M70" s="79"/>
      <c r="N70" s="79">
        <v>0</v>
      </c>
      <c r="O70" s="79">
        <f>D70</f>
        <v>2000</v>
      </c>
      <c r="P70" s="79">
        <f t="shared" si="24"/>
        <v>2000</v>
      </c>
    </row>
    <row r="71" spans="1:16" s="66" customFormat="1" ht="12.75" customHeight="1">
      <c r="A71" s="73">
        <v>323</v>
      </c>
      <c r="B71" s="68" t="s">
        <v>40</v>
      </c>
      <c r="C71" s="71"/>
      <c r="D71" s="79">
        <f>SUM(F71:N71)</f>
        <v>17700</v>
      </c>
      <c r="E71" s="79"/>
      <c r="F71" s="79">
        <v>0</v>
      </c>
      <c r="G71" s="79"/>
      <c r="H71" s="79"/>
      <c r="I71" s="79">
        <v>0</v>
      </c>
      <c r="J71" s="79"/>
      <c r="K71" s="79">
        <v>17700</v>
      </c>
      <c r="L71" s="79">
        <v>0</v>
      </c>
      <c r="M71" s="79"/>
      <c r="N71" s="79">
        <v>0</v>
      </c>
      <c r="O71" s="79">
        <f>D71</f>
        <v>17700</v>
      </c>
      <c r="P71" s="79">
        <f t="shared" si="24"/>
        <v>17700</v>
      </c>
    </row>
    <row r="72" spans="1:16" s="66" customFormat="1" ht="12.75" customHeight="1">
      <c r="A72" s="73">
        <v>329</v>
      </c>
      <c r="B72" s="68" t="s">
        <v>46</v>
      </c>
      <c r="C72" s="69"/>
      <c r="D72" s="79">
        <f>SUM(F72:N72)</f>
        <v>10600</v>
      </c>
      <c r="E72" s="79"/>
      <c r="F72" s="79">
        <v>0</v>
      </c>
      <c r="G72" s="79"/>
      <c r="H72" s="79"/>
      <c r="I72" s="79">
        <v>0</v>
      </c>
      <c r="J72" s="79"/>
      <c r="K72" s="79">
        <v>10600</v>
      </c>
      <c r="L72" s="79">
        <v>0</v>
      </c>
      <c r="M72" s="79"/>
      <c r="N72" s="79">
        <v>0</v>
      </c>
      <c r="O72" s="79">
        <f>D72</f>
        <v>10600</v>
      </c>
      <c r="P72" s="79">
        <f t="shared" si="24"/>
        <v>10600</v>
      </c>
    </row>
    <row r="73" spans="1:16" s="66" customFormat="1" ht="12.75" customHeight="1">
      <c r="A73" s="67" t="s">
        <v>94</v>
      </c>
      <c r="B73" s="81" t="s">
        <v>66</v>
      </c>
      <c r="C73" s="71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1:16" s="66" customFormat="1" ht="12.75" customHeight="1">
      <c r="A74" s="67">
        <v>4</v>
      </c>
      <c r="B74" s="80" t="s">
        <v>56</v>
      </c>
      <c r="C74" s="71"/>
      <c r="D74" s="78">
        <v>3500</v>
      </c>
      <c r="E74" s="78"/>
      <c r="F74" s="78">
        <v>3500</v>
      </c>
      <c r="G74" s="78"/>
      <c r="H74" s="78"/>
      <c r="I74" s="78">
        <v>0</v>
      </c>
      <c r="J74" s="78"/>
      <c r="K74" s="78">
        <v>0</v>
      </c>
      <c r="L74" s="78">
        <v>0</v>
      </c>
      <c r="M74" s="78"/>
      <c r="N74" s="78">
        <v>0</v>
      </c>
      <c r="O74" s="78">
        <f>D76</f>
        <v>3500</v>
      </c>
      <c r="P74" s="78">
        <f>D76</f>
        <v>3500</v>
      </c>
    </row>
    <row r="75" spans="1:16" s="66" customFormat="1" ht="12.75" customHeight="1">
      <c r="A75" s="67">
        <v>42</v>
      </c>
      <c r="B75" s="72" t="s">
        <v>55</v>
      </c>
      <c r="C75" s="71"/>
      <c r="D75" s="78">
        <v>3500</v>
      </c>
      <c r="E75" s="78"/>
      <c r="F75" s="78">
        <v>3500</v>
      </c>
      <c r="G75" s="78"/>
      <c r="H75" s="78"/>
      <c r="I75" s="78">
        <v>0</v>
      </c>
      <c r="J75" s="78"/>
      <c r="K75" s="78">
        <v>0</v>
      </c>
      <c r="L75" s="78">
        <v>0</v>
      </c>
      <c r="M75" s="78"/>
      <c r="N75" s="78">
        <v>0</v>
      </c>
      <c r="O75" s="78">
        <f>D75</f>
        <v>3500</v>
      </c>
      <c r="P75" s="78">
        <f>D75</f>
        <v>3500</v>
      </c>
    </row>
    <row r="76" spans="1:16" s="66" customFormat="1" ht="12.75" customHeight="1">
      <c r="A76" s="94">
        <v>422</v>
      </c>
      <c r="B76" s="95" t="s">
        <v>44</v>
      </c>
      <c r="C76" s="96"/>
      <c r="D76" s="97">
        <v>3500</v>
      </c>
      <c r="E76" s="98"/>
      <c r="F76" s="97">
        <v>3500</v>
      </c>
      <c r="G76" s="97"/>
      <c r="H76" s="97"/>
      <c r="I76" s="97">
        <v>0</v>
      </c>
      <c r="J76" s="97"/>
      <c r="K76" s="97">
        <v>0</v>
      </c>
      <c r="L76" s="97">
        <v>0</v>
      </c>
      <c r="M76" s="97"/>
      <c r="N76" s="97">
        <v>0</v>
      </c>
      <c r="O76" s="97">
        <f>D76</f>
        <v>3500</v>
      </c>
      <c r="P76" s="97">
        <f>D76</f>
        <v>3500</v>
      </c>
    </row>
    <row r="77" spans="1:16" ht="12.75">
      <c r="A77" s="76"/>
      <c r="B77" s="74"/>
      <c r="C77" s="48"/>
      <c r="D77" s="48"/>
      <c r="E77" s="48"/>
      <c r="F77" s="48"/>
      <c r="G77" s="48"/>
      <c r="H77" s="48"/>
      <c r="I77" s="48"/>
      <c r="J77" s="48"/>
      <c r="K77" s="48"/>
      <c r="L77" s="93"/>
      <c r="M77" s="48"/>
      <c r="N77" s="48"/>
      <c r="O77" s="93"/>
      <c r="P77" s="93"/>
    </row>
    <row r="78" spans="1:16" ht="12.75">
      <c r="A78" s="105" t="s">
        <v>97</v>
      </c>
      <c r="B78" s="106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</row>
    <row r="79" spans="1:16" ht="12.75">
      <c r="A79" s="105" t="s">
        <v>95</v>
      </c>
      <c r="B79" s="107"/>
      <c r="C79" s="48"/>
      <c r="D79" s="48"/>
      <c r="E79" s="48"/>
      <c r="F79" s="48"/>
      <c r="G79" s="48"/>
      <c r="H79" s="48"/>
      <c r="I79" s="48"/>
      <c r="J79" s="48"/>
      <c r="K79" s="48"/>
      <c r="L79" s="48" t="s">
        <v>68</v>
      </c>
      <c r="M79" s="48"/>
      <c r="N79" s="48"/>
      <c r="O79" s="48"/>
      <c r="P79" s="48"/>
    </row>
    <row r="80" spans="1:16" s="66" customFormat="1" ht="12.75">
      <c r="A80" s="105" t="s">
        <v>98</v>
      </c>
      <c r="B80" s="106"/>
      <c r="C80" s="47"/>
      <c r="D80" s="47"/>
      <c r="E80" s="48"/>
      <c r="F80" s="48"/>
      <c r="G80" s="47"/>
      <c r="H80" s="47"/>
      <c r="I80" s="47"/>
      <c r="J80" s="47"/>
      <c r="K80" s="47"/>
      <c r="L80" s="47"/>
      <c r="M80" s="47"/>
      <c r="N80" s="47"/>
      <c r="O80" s="47"/>
      <c r="P80" s="47"/>
    </row>
    <row r="81" spans="1:16" ht="12.75">
      <c r="A81" s="108"/>
      <c r="B81" s="107"/>
      <c r="C81" s="48"/>
      <c r="D81" s="48"/>
      <c r="E81" s="47"/>
      <c r="F81" s="47"/>
      <c r="G81" s="48"/>
      <c r="H81" s="48"/>
      <c r="I81" s="48"/>
      <c r="J81" s="48"/>
      <c r="K81" s="48"/>
      <c r="L81" s="48"/>
      <c r="M81" s="48"/>
      <c r="N81" s="48"/>
      <c r="O81" s="48"/>
      <c r="P81" s="48"/>
    </row>
    <row r="82" spans="1:16" ht="12.75">
      <c r="A82" s="75"/>
      <c r="B82" s="74"/>
      <c r="C82" s="47"/>
      <c r="D82" s="47"/>
      <c r="E82" s="47"/>
      <c r="F82" s="47"/>
      <c r="G82" s="48"/>
      <c r="H82" s="48"/>
      <c r="I82" s="48"/>
      <c r="J82" s="48"/>
      <c r="K82" s="48"/>
      <c r="L82" s="129" t="s">
        <v>83</v>
      </c>
      <c r="M82" s="130"/>
      <c r="N82" s="130"/>
      <c r="O82" s="130"/>
      <c r="P82" s="47"/>
    </row>
    <row r="83" spans="1:16" ht="12.75">
      <c r="A83" s="75"/>
      <c r="B83" s="74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</row>
    <row r="84" spans="1:16" s="66" customFormat="1" ht="12.75" customHeight="1">
      <c r="A84" s="77"/>
      <c r="B84" s="74"/>
      <c r="C84" s="47"/>
      <c r="D84" s="47"/>
      <c r="E84" s="48"/>
      <c r="F84" s="48"/>
      <c r="G84" s="47"/>
      <c r="H84" s="47"/>
      <c r="I84" s="47"/>
      <c r="J84" s="47"/>
      <c r="K84" s="47"/>
      <c r="L84" s="47"/>
      <c r="M84" s="47"/>
      <c r="N84" s="47"/>
      <c r="O84" s="47"/>
      <c r="P84" s="47"/>
    </row>
    <row r="85" spans="1:16" s="66" customFormat="1" ht="12.75">
      <c r="A85" s="75"/>
      <c r="B85" s="46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</row>
    <row r="86" spans="1:16" s="66" customFormat="1" ht="12.75">
      <c r="A86" s="75"/>
      <c r="B86" s="46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</row>
    <row r="87" spans="1:16" ht="12.75">
      <c r="A87" s="76"/>
      <c r="B87" s="46"/>
      <c r="C87" s="48"/>
      <c r="D87" s="48"/>
      <c r="E87" s="47"/>
      <c r="F87" s="47"/>
      <c r="G87" s="48"/>
      <c r="H87" s="48"/>
      <c r="I87" s="48"/>
      <c r="J87" s="48"/>
      <c r="K87" s="48"/>
      <c r="L87" s="48"/>
      <c r="M87" s="48"/>
      <c r="N87" s="48"/>
      <c r="O87" s="48"/>
      <c r="P87" s="48"/>
    </row>
    <row r="88" spans="1:16" ht="12.75">
      <c r="A88" s="76"/>
      <c r="B88" s="74"/>
      <c r="C88" s="48"/>
      <c r="D88" s="48"/>
      <c r="E88" s="48"/>
      <c r="F88" s="48"/>
      <c r="G88" s="48"/>
      <c r="H88" s="47"/>
      <c r="I88" s="47"/>
      <c r="J88" s="48"/>
      <c r="K88" s="48"/>
      <c r="L88" s="48"/>
      <c r="M88" s="48"/>
      <c r="N88" s="48"/>
      <c r="O88" s="48"/>
      <c r="P88" s="48"/>
    </row>
    <row r="89" spans="1:16" ht="12.75">
      <c r="A89" s="76"/>
      <c r="B89" s="74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</row>
    <row r="90" spans="1:16" s="66" customFormat="1" ht="12.75">
      <c r="A90" s="75"/>
      <c r="B90" s="74"/>
      <c r="C90" s="47"/>
      <c r="D90" s="47"/>
      <c r="E90" s="48"/>
      <c r="F90" s="48"/>
      <c r="G90" s="47"/>
      <c r="H90" s="47"/>
      <c r="I90" s="47"/>
      <c r="J90" s="47"/>
      <c r="K90" s="47"/>
      <c r="L90" s="47"/>
      <c r="M90" s="47"/>
      <c r="N90" s="47"/>
      <c r="O90" s="47"/>
      <c r="P90" s="47"/>
    </row>
    <row r="91" spans="1:16" ht="12.75">
      <c r="A91" s="76"/>
      <c r="B91" s="46"/>
      <c r="C91" s="48"/>
      <c r="D91" s="48"/>
      <c r="E91" s="47"/>
      <c r="F91" s="47"/>
      <c r="G91" s="48"/>
      <c r="H91" s="48"/>
      <c r="I91" s="48"/>
      <c r="J91" s="48"/>
      <c r="K91" s="48"/>
      <c r="L91" s="48"/>
      <c r="M91" s="48"/>
      <c r="N91" s="48"/>
      <c r="O91" s="48"/>
      <c r="P91" s="48"/>
    </row>
    <row r="92" spans="1:16" ht="12.75">
      <c r="A92" s="76"/>
      <c r="B92" s="74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</row>
    <row r="93" spans="1:16" ht="12.75">
      <c r="A93" s="76"/>
      <c r="B93" s="74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</row>
    <row r="94" spans="1:16" ht="12.75">
      <c r="A94" s="76"/>
      <c r="B94" s="74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</row>
    <row r="95" spans="1:16" s="66" customFormat="1" ht="12.75">
      <c r="A95" s="75"/>
      <c r="B95" s="74"/>
      <c r="C95" s="47"/>
      <c r="D95" s="47"/>
      <c r="E95" s="48"/>
      <c r="F95" s="48"/>
      <c r="G95" s="47"/>
      <c r="H95" s="47"/>
      <c r="I95" s="47"/>
      <c r="J95" s="47"/>
      <c r="K95" s="47"/>
      <c r="L95" s="47"/>
      <c r="M95" s="47"/>
      <c r="N95" s="47"/>
      <c r="O95" s="47"/>
      <c r="P95" s="47"/>
    </row>
    <row r="96" spans="1:16" ht="12.75">
      <c r="A96" s="76"/>
      <c r="B96" s="46"/>
      <c r="C96" s="48"/>
      <c r="D96" s="48"/>
      <c r="E96" s="47"/>
      <c r="F96" s="47"/>
      <c r="G96" s="48"/>
      <c r="H96" s="48"/>
      <c r="I96" s="48"/>
      <c r="J96" s="48"/>
      <c r="K96" s="48"/>
      <c r="L96" s="48"/>
      <c r="M96" s="48"/>
      <c r="N96" s="48"/>
      <c r="O96" s="48"/>
      <c r="P96" s="48"/>
    </row>
    <row r="97" spans="1:16" ht="12.75">
      <c r="A97" s="75"/>
      <c r="B97" s="74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</row>
    <row r="98" spans="1:16" s="66" customFormat="1" ht="12.75" customHeight="1">
      <c r="A98" s="77"/>
      <c r="B98" s="74"/>
      <c r="C98" s="47"/>
      <c r="D98" s="47"/>
      <c r="E98" s="48"/>
      <c r="F98" s="48"/>
      <c r="G98" s="47"/>
      <c r="H98" s="47"/>
      <c r="I98" s="47"/>
      <c r="J98" s="47"/>
      <c r="K98" s="47"/>
      <c r="L98" s="47"/>
      <c r="M98" s="47"/>
      <c r="N98" s="47"/>
      <c r="O98" s="47"/>
      <c r="P98" s="47"/>
    </row>
    <row r="99" spans="1:16" s="66" customFormat="1" ht="12.75">
      <c r="A99" s="75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</row>
    <row r="100" spans="1:16" s="66" customFormat="1" ht="12.75">
      <c r="A100" s="75"/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</row>
    <row r="101" spans="1:16" ht="12.75">
      <c r="A101" s="76"/>
      <c r="B101" s="46"/>
      <c r="C101" s="48"/>
      <c r="D101" s="48"/>
      <c r="E101" s="47"/>
      <c r="F101" s="47"/>
      <c r="G101" s="48"/>
      <c r="H101" s="48"/>
      <c r="I101" s="48"/>
      <c r="J101" s="48"/>
      <c r="K101" s="48"/>
      <c r="L101" s="48"/>
      <c r="M101" s="48"/>
      <c r="N101" s="48"/>
      <c r="O101" s="48"/>
      <c r="P101" s="48"/>
    </row>
    <row r="102" spans="1:16" ht="12.75">
      <c r="A102" s="76"/>
      <c r="B102" s="74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</row>
    <row r="103" spans="1:16" ht="12.75">
      <c r="A103" s="76"/>
      <c r="B103" s="74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</row>
    <row r="104" spans="1:16" s="66" customFormat="1" ht="12.75">
      <c r="A104" s="75"/>
      <c r="B104" s="74"/>
      <c r="C104" s="47"/>
      <c r="D104" s="47"/>
      <c r="E104" s="48"/>
      <c r="F104" s="48"/>
      <c r="G104" s="47"/>
      <c r="H104" s="47"/>
      <c r="I104" s="47"/>
      <c r="J104" s="47"/>
      <c r="K104" s="47"/>
      <c r="L104" s="47"/>
      <c r="M104" s="47"/>
      <c r="N104" s="47"/>
      <c r="O104" s="47"/>
      <c r="P104" s="47"/>
    </row>
  </sheetData>
  <sheetProtection selectLockedCells="1" selectUnlockedCells="1"/>
  <mergeCells count="12">
    <mergeCell ref="A38:B38"/>
    <mergeCell ref="A39:B39"/>
    <mergeCell ref="A48:B48"/>
    <mergeCell ref="A54:B54"/>
    <mergeCell ref="A65:B65"/>
    <mergeCell ref="L82:O82"/>
    <mergeCell ref="A1:P1"/>
    <mergeCell ref="A6:F6"/>
    <mergeCell ref="A7:B7"/>
    <mergeCell ref="A15:B15"/>
    <mergeCell ref="A26:F26"/>
    <mergeCell ref="A27:B27"/>
  </mergeCells>
  <printOptions horizontalCentered="1"/>
  <pageMargins left="0.19652777777777777" right="0.19652777777777777" top="0.43333333333333335" bottom="0.39305555555555555" header="0.5118055555555555" footer="0.19652777777777777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zima-1</cp:lastModifiedBy>
  <cp:lastPrinted>2018-12-12T11:08:39Z</cp:lastPrinted>
  <dcterms:created xsi:type="dcterms:W3CDTF">2013-09-11T11:00:21Z</dcterms:created>
  <dcterms:modified xsi:type="dcterms:W3CDTF">2018-12-21T06:59:32Z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