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2"/>
  </bookViews>
  <sheets>
    <sheet name="OPĆI DIO" sheetId="1" r:id="rId1"/>
    <sheet name="PLAN PRIHODA" sheetId="2" r:id="rId2"/>
    <sheet name="PLAN RASHODA I IZDATAKA " sheetId="3" r:id="rId3"/>
  </sheets>
  <definedNames>
    <definedName name="Excel_BuiltIn__FilterDatabase" localSheetId="2">'PLAN RASHODA I IZDATAKA '!#REF!</definedName>
    <definedName name="_xlnm.Print_Titles" localSheetId="1">'PLAN PRIHODA'!$1:$1</definedName>
    <definedName name="_xlnm.Print_Titles" localSheetId="2">'PLAN RASHODA I IZDATAKA '!$1:$2</definedName>
    <definedName name="_xlnm.Print_Area" localSheetId="1">'PLAN PRIHODA'!$A$1:$H$51</definedName>
    <definedName name="_xlnm.Print_Area" localSheetId="2">'PLAN RASHODA I IZDATAKA '!$A$1:$Q$77</definedName>
  </definedNames>
  <calcPr fullCalcOnLoad="1"/>
</workbook>
</file>

<file path=xl/sharedStrings.xml><?xml version="1.0" encoding="utf-8"?>
<sst xmlns="http://schemas.openxmlformats.org/spreadsheetml/2006/main" count="157" uniqueCount="89">
  <si>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</si>
  <si>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</si>
  <si>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</si>
  <si>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</si>
  <si>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</si>
  <si>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</si>
  <si>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</si>
  <si>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</si>
  <si>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</si>
  <si>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</si>
  <si>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</si>
  <si>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</si>
  <si>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</si>
  <si>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</si>
  <si>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</si>
  <si>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</si>
  <si>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</si>
  <si>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</si>
  <si>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</si>
  <si>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</si>
  <si>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</si>
  <si>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</si>
  <si>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</si>
  <si>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</si>
  <si>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</si>
  <si>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2017.</t>
  </si>
  <si>
    <t>PLAN RASHODA I IZDATAKA</t>
  </si>
  <si>
    <t>Šifra</t>
  </si>
  <si>
    <t>Naziv</t>
  </si>
  <si>
    <t>PRIJEDLOG PLANA ZA 2015.</t>
  </si>
  <si>
    <t>Opći prihodi i primici-županijski prihod</t>
  </si>
  <si>
    <t>Opći prihodi i primici-državni proračun</t>
  </si>
  <si>
    <t xml:space="preserve">Opći prihodi i primici-državni proračun </t>
  </si>
  <si>
    <t xml:space="preserve">Vlastiti prihodi </t>
  </si>
  <si>
    <t>Grad Velika Gorica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</si>
  <si>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</si>
  <si>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</si>
  <si>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</si>
  <si>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</si>
  <si>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</si>
  <si>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</si>
  <si>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</si>
  <si>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</si>
  <si>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</si>
  <si>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</si>
  <si>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2017.</t>
  </si>
  <si>
    <t>2018.</t>
  </si>
  <si>
    <t>PROJEKCIJA PLANA ZA 2018.</t>
  </si>
  <si>
    <t>SŠ BARTOLA KAŠIĆA GRUBIŠNO POLJE</t>
  </si>
  <si>
    <t>Oprema</t>
  </si>
  <si>
    <t xml:space="preserve">RASHODI POSLOVANJA </t>
  </si>
  <si>
    <t>Ostali nespomenuti rashodi</t>
  </si>
  <si>
    <t>Ostale izvannastavne aktivnosti</t>
  </si>
  <si>
    <t>Program 1010 - srednjoškolsko obrazovanje prema zakonskom standardu</t>
  </si>
  <si>
    <t>Aktivnost: A1010001 - Plaće</t>
  </si>
  <si>
    <t>Aktivnost: A1010002 - Redovno poslovanje</t>
  </si>
  <si>
    <t>Opći prihodi i primici-županijski proračun</t>
  </si>
  <si>
    <t xml:space="preserve">Program 1020 - Srednjoškolsko obrazovanje iznad standarda </t>
  </si>
  <si>
    <t xml:space="preserve">Rashodi za zaposlene </t>
  </si>
  <si>
    <t xml:space="preserve">Materijalni rashodi </t>
  </si>
  <si>
    <t>Aktivnost: A1020001 -Učenička zadruga Kockavica</t>
  </si>
  <si>
    <t>Rashodi za nabavu proiz.dugot.imovine</t>
  </si>
  <si>
    <t>Rashodi za nabavu nefinancijske imovine</t>
  </si>
  <si>
    <t xml:space="preserve">Aktivnost: A1020002 - Najam poslovnog prostora </t>
  </si>
  <si>
    <t>Aktivnost: A1020003 - Najam stanova</t>
  </si>
  <si>
    <t>Aktivnost: A1020004 -Izvannastavne aktivnosti koje financira Grad Grubišno Polje</t>
  </si>
  <si>
    <t>Aktivnost: A1020005 - Ostale izvannastavne aktivnosti</t>
  </si>
  <si>
    <t>Ukupno prihodi i primici za 2018.</t>
  </si>
  <si>
    <t>K:1020001</t>
  </si>
  <si>
    <t>KAPITALNI PROJEKT-UZ</t>
  </si>
  <si>
    <t>K:1020002</t>
  </si>
  <si>
    <t>Temeljem čl. 118. Zakona o odgoju i obrazovanju u osnovnoj i srednjoj školi i čl. 27. Statuta Srednje</t>
  </si>
  <si>
    <t>OIB:  35152442882</t>
  </si>
  <si>
    <t>KAPITALNI PROJEKT</t>
  </si>
  <si>
    <t>Ukupno rashodi</t>
  </si>
  <si>
    <t xml:space="preserve"> Predsjednica Školskog odbora:</t>
  </si>
  <si>
    <t>/Monika Vojvodić Andričević, prof./</t>
  </si>
  <si>
    <t xml:space="preserve"> FINANCIJSKI PLAN SREDNJE ŠKOLE BARTOLA KAŠIĆA GRUBIŠNO POLJE  ZA 2017.                                                                  I PROJEKCIJA PLANA ZA 2018. I 2019. GODINU</t>
  </si>
  <si>
    <t>Prijedlog plana 
za 2017.</t>
  </si>
  <si>
    <t>Projekcija plana
za 2018.</t>
  </si>
  <si>
    <t>Projekcija plana 
za 2019.</t>
  </si>
  <si>
    <t>2019.</t>
  </si>
  <si>
    <t xml:space="preserve"> PLAN ZA 2017. </t>
  </si>
  <si>
    <t>PROJEKCIJA PLANA ZA 2019.</t>
  </si>
  <si>
    <t>Ukupno prihodi i primici za 2019.</t>
  </si>
  <si>
    <t>U Grubišnom Polju, 16. prosinca 2016.</t>
  </si>
  <si>
    <t>KLASA: 400-02/16-01/02</t>
  </si>
  <si>
    <t>škole Bartola Kašića Grubišno Polje, Školski odbor na sjednici održanoj dana 16. prosinca 2016. godine donosi</t>
  </si>
  <si>
    <t>URBROJ: 2127-024-08-16-03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</si>
</sst>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8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Webdings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3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4" fillId="10" borderId="0" applyNumberFormat="0" applyBorder="0" applyAlignment="0" applyProtection="0"/>
    <xf numFmtId="0" fontId="0" fillId="23" borderId="1" applyNumberFormat="0" applyFont="0" applyAlignment="0" applyProtection="0"/>
    <xf numFmtId="0" fontId="5" fillId="24" borderId="2" applyNumberFormat="0" applyAlignment="0" applyProtection="0"/>
    <xf numFmtId="0" fontId="6" fillId="25" borderId="3" applyNumberFormat="0" applyAlignment="0" applyProtection="0"/>
    <xf numFmtId="0" fontId="44" fillId="2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2" applyNumberForma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45" fillId="29" borderId="7" applyNumberFormat="0" applyAlignment="0" applyProtection="0"/>
    <xf numFmtId="0" fontId="12" fillId="30" borderId="2" applyNumberFormat="0" applyAlignment="0" applyProtection="0"/>
    <xf numFmtId="0" fontId="13" fillId="0" borderId="8" applyNumberFormat="0" applyFill="0" applyAlignment="0" applyProtection="0"/>
    <xf numFmtId="0" fontId="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19" fillId="0" borderId="12" applyNumberFormat="0" applyFill="0" applyAlignment="0" applyProtection="0"/>
    <xf numFmtId="0" fontId="6" fillId="25" borderId="3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6" xfId="0" applyFont="1" applyBorder="1" applyAlignment="1">
      <alignment horizontal="center" wrapText="1"/>
    </xf>
    <xf numFmtId="0" fontId="25" fillId="0" borderId="16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right"/>
    </xf>
    <xf numFmtId="0" fontId="27" fillId="0" borderId="15" xfId="0" applyFont="1" applyBorder="1" applyAlignment="1">
      <alignment horizontal="left"/>
    </xf>
    <xf numFmtId="0" fontId="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3" fontId="25" fillId="0" borderId="15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6" xfId="0" applyFont="1" applyBorder="1" applyAlignment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 horizontal="center" wrapText="1"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8" fillId="24" borderId="19" xfId="0" applyNumberFormat="1" applyFont="1" applyFill="1" applyBorder="1" applyAlignment="1">
      <alignment horizontal="right" vertical="top" wrapText="1"/>
    </xf>
    <xf numFmtId="1" fontId="28" fillId="24" borderId="20" xfId="0" applyNumberFormat="1" applyFont="1" applyFill="1" applyBorder="1" applyAlignment="1">
      <alignment horizontal="left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" fontId="28" fillId="0" borderId="3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24" borderId="0" xfId="0" applyNumberFormat="1" applyFont="1" applyFill="1" applyBorder="1" applyAlignment="1" applyProtection="1">
      <alignment horizontal="left"/>
      <protection/>
    </xf>
    <xf numFmtId="0" fontId="28" fillId="24" borderId="0" xfId="0" applyNumberFormat="1" applyFont="1" applyFill="1" applyBorder="1" applyAlignment="1" applyProtection="1">
      <alignment wrapText="1"/>
      <protection/>
    </xf>
    <xf numFmtId="4" fontId="28" fillId="24" borderId="0" xfId="0" applyNumberFormat="1" applyFont="1" applyFill="1" applyBorder="1" applyAlignment="1" applyProtection="1">
      <alignment/>
      <protection/>
    </xf>
    <xf numFmtId="4" fontId="1" fillId="24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1" fontId="28" fillId="0" borderId="19" xfId="0" applyNumberFormat="1" applyFont="1" applyFill="1" applyBorder="1" applyAlignment="1">
      <alignment horizontal="right" vertical="top" wrapText="1"/>
    </xf>
    <xf numFmtId="1" fontId="28" fillId="0" borderId="20" xfId="0" applyNumberFormat="1" applyFont="1" applyFill="1" applyBorder="1" applyAlignment="1">
      <alignment horizontal="left" wrapText="1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0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NumberFormat="1" applyFont="1" applyFill="1" applyBorder="1" applyAlignment="1" applyProtection="1">
      <alignment wrapText="1"/>
      <protection/>
    </xf>
    <xf numFmtId="0" fontId="31" fillId="24" borderId="0" xfId="0" applyNumberFormat="1" applyFont="1" applyFill="1" applyBorder="1" applyAlignment="1" applyProtection="1">
      <alignment/>
      <protection/>
    </xf>
    <xf numFmtId="0" fontId="1" fillId="24" borderId="0" xfId="0" applyNumberFormat="1" applyFont="1" applyFill="1" applyBorder="1" applyAlignment="1" applyProtection="1">
      <alignment/>
      <protection/>
    </xf>
    <xf numFmtId="0" fontId="33" fillId="24" borderId="17" xfId="0" applyNumberFormat="1" applyFont="1" applyFill="1" applyBorder="1" applyAlignment="1" applyProtection="1">
      <alignment horizontal="center" vertical="center" wrapText="1"/>
      <protection/>
    </xf>
    <xf numFmtId="0" fontId="28" fillId="24" borderId="17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NumberFormat="1" applyFont="1" applyFill="1" applyBorder="1" applyAlignment="1" applyProtection="1">
      <alignment/>
      <protection/>
    </xf>
    <xf numFmtId="0" fontId="28" fillId="24" borderId="17" xfId="0" applyNumberFormat="1" applyFont="1" applyFill="1" applyBorder="1" applyAlignment="1" applyProtection="1">
      <alignment horizontal="center"/>
      <protection/>
    </xf>
    <xf numFmtId="0" fontId="1" fillId="24" borderId="17" xfId="0" applyNumberFormat="1" applyFont="1" applyFill="1" applyBorder="1" applyAlignment="1" applyProtection="1">
      <alignment wrapText="1"/>
      <protection/>
    </xf>
    <xf numFmtId="4" fontId="1" fillId="24" borderId="17" xfId="0" applyNumberFormat="1" applyFont="1" applyFill="1" applyBorder="1" applyAlignment="1" applyProtection="1">
      <alignment/>
      <protection/>
    </xf>
    <xf numFmtId="0" fontId="34" fillId="24" borderId="17" xfId="0" applyNumberFormat="1" applyFont="1" applyFill="1" applyBorder="1" applyAlignment="1" applyProtection="1">
      <alignment wrapText="1"/>
      <protection/>
    </xf>
    <xf numFmtId="4" fontId="28" fillId="24" borderId="17" xfId="0" applyNumberFormat="1" applyFont="1" applyFill="1" applyBorder="1" applyAlignment="1" applyProtection="1">
      <alignment/>
      <protection/>
    </xf>
    <xf numFmtId="0" fontId="28" fillId="24" borderId="17" xfId="0" applyNumberFormat="1" applyFont="1" applyFill="1" applyBorder="1" applyAlignment="1" applyProtection="1">
      <alignment wrapText="1"/>
      <protection/>
    </xf>
    <xf numFmtId="0" fontId="1" fillId="24" borderId="17" xfId="0" applyNumberFormat="1" applyFont="1" applyFill="1" applyBorder="1" applyAlignment="1" applyProtection="1">
      <alignment horizontal="center"/>
      <protection/>
    </xf>
    <xf numFmtId="0" fontId="1" fillId="24" borderId="0" xfId="0" applyNumberFormat="1" applyFont="1" applyFill="1" applyBorder="1" applyAlignment="1" applyProtection="1">
      <alignment wrapText="1"/>
      <protection/>
    </xf>
    <xf numFmtId="0" fontId="28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NumberFormat="1" applyFont="1" applyFill="1" applyBorder="1" applyAlignment="1" applyProtection="1">
      <alignment horizontal="center"/>
      <protection/>
    </xf>
    <xf numFmtId="0" fontId="28" fillId="24" borderId="0" xfId="0" applyNumberFormat="1" applyFont="1" applyFill="1" applyBorder="1" applyAlignment="1" applyProtection="1">
      <alignment horizontal="left"/>
      <protection/>
    </xf>
    <xf numFmtId="3" fontId="28" fillId="24" borderId="17" xfId="0" applyNumberFormat="1" applyFont="1" applyFill="1" applyBorder="1" applyAlignment="1" applyProtection="1">
      <alignment/>
      <protection/>
    </xf>
    <xf numFmtId="3" fontId="1" fillId="24" borderId="17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wrapText="1"/>
      <protection/>
    </xf>
    <xf numFmtId="0" fontId="28" fillId="31" borderId="17" xfId="0" applyNumberFormat="1" applyFont="1" applyFill="1" applyBorder="1" applyAlignment="1" applyProtection="1">
      <alignment wrapText="1"/>
      <protection/>
    </xf>
    <xf numFmtId="3" fontId="1" fillId="0" borderId="2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 wrapText="1"/>
    </xf>
    <xf numFmtId="1" fontId="1" fillId="0" borderId="35" xfId="0" applyNumberFormat="1" applyFont="1" applyBorder="1" applyAlignment="1">
      <alignment horizontal="center" wrapText="1"/>
    </xf>
    <xf numFmtId="3" fontId="1" fillId="24" borderId="17" xfId="0" applyNumberFormat="1" applyFont="1" applyFill="1" applyBorder="1" applyAlignment="1" applyProtection="1">
      <alignment horizontal="center"/>
      <protection/>
    </xf>
    <xf numFmtId="49" fontId="1" fillId="24" borderId="17" xfId="0" applyNumberFormat="1" applyFont="1" applyFill="1" applyBorder="1" applyAlignment="1" applyProtection="1">
      <alignment horizontal="center"/>
      <protection/>
    </xf>
    <xf numFmtId="1" fontId="30" fillId="0" borderId="3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1" fillId="0" borderId="35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0" fontId="27" fillId="0" borderId="15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8" fillId="0" borderId="31" xfId="0" applyFont="1" applyFill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/>
    </xf>
    <xf numFmtId="0" fontId="1" fillId="24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32" borderId="17" xfId="0" applyNumberFormat="1" applyFont="1" applyFill="1" applyBorder="1" applyAlignment="1" applyProtection="1">
      <alignment horizontal="left"/>
      <protection/>
    </xf>
    <xf numFmtId="0" fontId="28" fillId="32" borderId="15" xfId="0" applyNumberFormat="1" applyFont="1" applyFill="1" applyBorder="1" applyAlignment="1" applyProtection="1">
      <alignment horizontal="center"/>
      <protection/>
    </xf>
    <xf numFmtId="0" fontId="28" fillId="32" borderId="36" xfId="0" applyNumberFormat="1" applyFont="1" applyFill="1" applyBorder="1" applyAlignment="1" applyProtection="1">
      <alignment horizontal="center"/>
      <protection/>
    </xf>
    <xf numFmtId="0" fontId="28" fillId="32" borderId="15" xfId="0" applyNumberFormat="1" applyFont="1" applyFill="1" applyBorder="1" applyAlignment="1" applyProtection="1">
      <alignment horizontal="left" wrapText="1"/>
      <protection/>
    </xf>
    <xf numFmtId="0" fontId="28" fillId="32" borderId="36" xfId="0" applyNumberFormat="1" applyFont="1" applyFill="1" applyBorder="1" applyAlignment="1" applyProtection="1">
      <alignment horizontal="left" wrapText="1"/>
      <protection/>
    </xf>
    <xf numFmtId="4" fontId="1" fillId="2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2" fillId="24" borderId="0" xfId="0" applyNumberFormat="1" applyFont="1" applyFill="1" applyBorder="1" applyAlignment="1" applyProtection="1">
      <alignment horizontal="center" vertical="center"/>
      <protection/>
    </xf>
    <xf numFmtId="0" fontId="28" fillId="32" borderId="17" xfId="0" applyNumberFormat="1" applyFont="1" applyFill="1" applyBorder="1" applyAlignment="1" applyProtection="1">
      <alignment wrapText="1"/>
      <protection/>
    </xf>
    <xf numFmtId="0" fontId="28" fillId="33" borderId="15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36" xfId="0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cel_BuiltIn_Good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Obično_List5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114300</xdr:rowOff>
    </xdr:from>
    <xdr:to>
      <xdr:col>4</xdr:col>
      <xdr:colOff>85725</xdr:colOff>
      <xdr:row>5</xdr:row>
      <xdr:rowOff>142875</xdr:rowOff>
    </xdr:to>
    <xdr:pic>
      <xdr:nvPicPr>
        <xdr:cNvPr id="1" name="Picture 1" descr="kockavic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114300</xdr:rowOff>
    </xdr:from>
    <xdr:to>
      <xdr:col>7</xdr:col>
      <xdr:colOff>542925</xdr:colOff>
      <xdr:row>6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00175" y="114300"/>
          <a:ext cx="5581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SREDNJA ŠKOLA BARTOLA KAŠIĆA GRUBIŠNO POLJE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OPĆA GIMNAZIJA,  ELEKTROTEHNIČKA,  INDUSTRIJSKA,  GOSPODARSKA I OBRTNIČKA ŠKOLA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Ulica Bartola Kašića 1 Grubišno Polje 43 290; pp 40;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É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043/485-040 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Ê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043/485-126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ss-b.kasica1@bj.t-com.hr; URL: Http:ss-bkasica-grubisnopolje.skole.hr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48590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971550</xdr:rowOff>
    </xdr:to>
    <xdr:sp>
      <xdr:nvSpPr>
        <xdr:cNvPr id="2" name="Line 2"/>
        <xdr:cNvSpPr>
          <a:spLocks/>
        </xdr:cNvSpPr>
      </xdr:nvSpPr>
      <xdr:spPr>
        <a:xfrm>
          <a:off x="9525" y="514350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21</xdr:row>
      <xdr:rowOff>971550</xdr:rowOff>
    </xdr:to>
    <xdr:sp>
      <xdr:nvSpPr>
        <xdr:cNvPr id="3" name="Line 1"/>
        <xdr:cNvSpPr>
          <a:spLocks/>
        </xdr:cNvSpPr>
      </xdr:nvSpPr>
      <xdr:spPr>
        <a:xfrm>
          <a:off x="19050" y="5229225"/>
          <a:ext cx="148590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21</xdr:row>
      <xdr:rowOff>971550</xdr:rowOff>
    </xdr:to>
    <xdr:sp>
      <xdr:nvSpPr>
        <xdr:cNvPr id="4" name="Line 2"/>
        <xdr:cNvSpPr>
          <a:spLocks/>
        </xdr:cNvSpPr>
      </xdr:nvSpPr>
      <xdr:spPr>
        <a:xfrm>
          <a:off x="9525" y="5229225"/>
          <a:ext cx="104775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37</xdr:row>
      <xdr:rowOff>971550</xdr:rowOff>
    </xdr:to>
    <xdr:sp>
      <xdr:nvSpPr>
        <xdr:cNvPr id="5" name="Line 1"/>
        <xdr:cNvSpPr>
          <a:spLocks/>
        </xdr:cNvSpPr>
      </xdr:nvSpPr>
      <xdr:spPr>
        <a:xfrm>
          <a:off x="19050" y="9010650"/>
          <a:ext cx="148590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37</xdr:row>
      <xdr:rowOff>971550</xdr:rowOff>
    </xdr:to>
    <xdr:sp>
      <xdr:nvSpPr>
        <xdr:cNvPr id="6" name="Line 2"/>
        <xdr:cNvSpPr>
          <a:spLocks/>
        </xdr:cNvSpPr>
      </xdr:nvSpPr>
      <xdr:spPr>
        <a:xfrm>
          <a:off x="9525" y="9010650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14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ht="12.75">
      <c r="C1"/>
    </row>
    <row r="8" ht="15">
      <c r="C8" s="3" t="s">
        <v>71</v>
      </c>
    </row>
    <row r="9" spans="1:4" s="3" customFormat="1" ht="15">
      <c r="A9" s="3" t="s">
        <v>87</v>
      </c>
      <c r="D9" s="89"/>
    </row>
    <row r="10" spans="1:8" ht="41.25" customHeight="1">
      <c r="A10" s="91" t="s">
        <v>77</v>
      </c>
      <c r="B10" s="91"/>
      <c r="C10" s="91"/>
      <c r="D10" s="91"/>
      <c r="E10" s="91"/>
      <c r="F10" s="91"/>
      <c r="G10" s="91"/>
      <c r="H10" s="91"/>
    </row>
    <row r="11" spans="1:8" s="3" customFormat="1" ht="20.25" customHeight="1">
      <c r="A11" s="91" t="s">
        <v>0</v>
      </c>
      <c r="B11" s="91"/>
      <c r="C11" s="91"/>
      <c r="D11" s="91"/>
      <c r="E11" s="91"/>
      <c r="F11" s="91"/>
      <c r="G11" s="91"/>
      <c r="H11" s="91"/>
    </row>
    <row r="12" spans="1:9" ht="27.75" customHeight="1">
      <c r="A12" s="4"/>
      <c r="B12" s="5"/>
      <c r="C12" s="5"/>
      <c r="D12" s="6"/>
      <c r="E12" s="7"/>
      <c r="F12" s="8" t="s">
        <v>78</v>
      </c>
      <c r="G12" s="8" t="s">
        <v>79</v>
      </c>
      <c r="H12" s="9" t="s">
        <v>80</v>
      </c>
      <c r="I12" s="10"/>
    </row>
    <row r="13" spans="1:9" ht="27" customHeight="1">
      <c r="A13" s="92" t="s">
        <v>1</v>
      </c>
      <c r="B13" s="92"/>
      <c r="C13" s="92"/>
      <c r="D13" s="92"/>
      <c r="E13" s="92"/>
      <c r="F13" s="12">
        <f>SUM(F14:F15)</f>
        <v>5812000</v>
      </c>
      <c r="G13" s="12">
        <f>SUM(G14:G15)</f>
        <v>5812000</v>
      </c>
      <c r="H13" s="12">
        <f>SUM(H14:H15)</f>
        <v>5812000</v>
      </c>
      <c r="I13" s="11"/>
    </row>
    <row r="14" spans="1:8" ht="21" customHeight="1">
      <c r="A14" s="92" t="s">
        <v>2</v>
      </c>
      <c r="B14" s="92"/>
      <c r="C14" s="92"/>
      <c r="D14" s="92"/>
      <c r="E14" s="92"/>
      <c r="F14" s="12">
        <v>5812000</v>
      </c>
      <c r="G14" s="12">
        <v>5812000</v>
      </c>
      <c r="H14" s="12">
        <v>5812000</v>
      </c>
    </row>
    <row r="15" spans="1:8" ht="21" customHeight="1">
      <c r="A15" s="93" t="s">
        <v>3</v>
      </c>
      <c r="B15" s="93"/>
      <c r="C15" s="93"/>
      <c r="D15" s="93"/>
      <c r="E15" s="93"/>
      <c r="F15" s="12">
        <v>0</v>
      </c>
      <c r="G15" s="12">
        <v>0</v>
      </c>
      <c r="H15" s="12">
        <v>0</v>
      </c>
    </row>
    <row r="16" spans="1:8" ht="22.5" customHeight="1">
      <c r="A16" s="13" t="s">
        <v>4</v>
      </c>
      <c r="B16" s="14"/>
      <c r="C16" s="14"/>
      <c r="D16" s="14"/>
      <c r="E16" s="14"/>
      <c r="F16" s="12">
        <f>SUM(F17:F18)</f>
        <v>5812000</v>
      </c>
      <c r="G16" s="12">
        <f>SUM(G17:G18)</f>
        <v>5812000</v>
      </c>
      <c r="H16" s="12">
        <f>SUM(H17:H18)</f>
        <v>5812000</v>
      </c>
    </row>
    <row r="17" spans="1:8" ht="21" customHeight="1">
      <c r="A17" s="92" t="s">
        <v>5</v>
      </c>
      <c r="B17" s="92"/>
      <c r="C17" s="92"/>
      <c r="D17" s="92"/>
      <c r="E17" s="92"/>
      <c r="F17" s="12">
        <v>5798500</v>
      </c>
      <c r="G17" s="12">
        <v>5798500</v>
      </c>
      <c r="H17" s="12">
        <v>5798500</v>
      </c>
    </row>
    <row r="18" spans="1:8" ht="21" customHeight="1">
      <c r="A18" s="93" t="s">
        <v>6</v>
      </c>
      <c r="B18" s="93"/>
      <c r="C18" s="93"/>
      <c r="D18" s="93"/>
      <c r="E18" s="93"/>
      <c r="F18" s="15">
        <v>13500</v>
      </c>
      <c r="G18" s="15">
        <v>13500</v>
      </c>
      <c r="H18" s="15">
        <v>13500</v>
      </c>
    </row>
    <row r="19" spans="1:8" ht="22.5" customHeight="1">
      <c r="A19" s="92" t="s">
        <v>7</v>
      </c>
      <c r="B19" s="92"/>
      <c r="C19" s="92"/>
      <c r="D19" s="92"/>
      <c r="E19" s="92"/>
      <c r="F19" s="15">
        <v>0</v>
      </c>
      <c r="G19" s="15">
        <v>0</v>
      </c>
      <c r="H19" s="15">
        <v>0</v>
      </c>
    </row>
    <row r="20" spans="1:8" ht="25.5" customHeight="1">
      <c r="A20" s="94"/>
      <c r="B20" s="94"/>
      <c r="C20" s="94"/>
      <c r="D20" s="94"/>
      <c r="E20" s="94"/>
      <c r="F20" s="94"/>
      <c r="G20" s="94"/>
      <c r="H20" s="94"/>
    </row>
    <row r="21" spans="1:8" ht="27" customHeight="1">
      <c r="A21" s="4"/>
      <c r="B21" s="5"/>
      <c r="C21" s="5"/>
      <c r="D21" s="6"/>
      <c r="E21" s="7"/>
      <c r="F21" s="8" t="s">
        <v>78</v>
      </c>
      <c r="G21" s="8" t="s">
        <v>79</v>
      </c>
      <c r="H21" s="9" t="s">
        <v>80</v>
      </c>
    </row>
    <row r="22" spans="1:8" ht="21" customHeight="1">
      <c r="A22" s="95" t="s">
        <v>8</v>
      </c>
      <c r="B22" s="95"/>
      <c r="C22" s="95"/>
      <c r="D22" s="95"/>
      <c r="E22" s="95"/>
      <c r="F22" s="16">
        <v>0</v>
      </c>
      <c r="G22" s="16">
        <v>0</v>
      </c>
      <c r="H22" s="16">
        <v>0</v>
      </c>
    </row>
    <row r="23" spans="1:8" s="17" customFormat="1" ht="25.5" customHeight="1">
      <c r="A23" s="94"/>
      <c r="B23" s="94"/>
      <c r="C23" s="94"/>
      <c r="D23" s="94"/>
      <c r="E23" s="94"/>
      <c r="F23" s="94"/>
      <c r="G23" s="94"/>
      <c r="H23" s="94"/>
    </row>
    <row r="24" spans="1:8" s="17" customFormat="1" ht="27" customHeight="1">
      <c r="A24" s="4"/>
      <c r="B24" s="5"/>
      <c r="C24" s="5"/>
      <c r="D24" s="6"/>
      <c r="E24" s="7"/>
      <c r="F24" s="8" t="s">
        <v>78</v>
      </c>
      <c r="G24" s="8" t="s">
        <v>79</v>
      </c>
      <c r="H24" s="9" t="s">
        <v>80</v>
      </c>
    </row>
    <row r="25" spans="1:8" s="17" customFormat="1" ht="21" customHeight="1">
      <c r="A25" s="92" t="s">
        <v>9</v>
      </c>
      <c r="B25" s="92"/>
      <c r="C25" s="92"/>
      <c r="D25" s="92"/>
      <c r="E25" s="92"/>
      <c r="F25" s="12">
        <v>0</v>
      </c>
      <c r="G25" s="12">
        <v>0</v>
      </c>
      <c r="H25" s="12">
        <v>0</v>
      </c>
    </row>
    <row r="26" spans="1:8" s="17" customFormat="1" ht="21" customHeight="1">
      <c r="A26" s="92" t="s">
        <v>10</v>
      </c>
      <c r="B26" s="92"/>
      <c r="C26" s="92"/>
      <c r="D26" s="92"/>
      <c r="E26" s="92"/>
      <c r="F26" s="12">
        <v>0</v>
      </c>
      <c r="G26" s="12">
        <v>0</v>
      </c>
      <c r="H26" s="12">
        <v>0</v>
      </c>
    </row>
    <row r="27" spans="1:8" s="17" customFormat="1" ht="21" customHeight="1">
      <c r="A27" s="92" t="s">
        <v>11</v>
      </c>
      <c r="B27" s="92"/>
      <c r="C27" s="92"/>
      <c r="D27" s="92"/>
      <c r="E27" s="92"/>
      <c r="F27" s="12">
        <v>0</v>
      </c>
      <c r="G27" s="12">
        <v>0</v>
      </c>
      <c r="H27" s="12">
        <v>0</v>
      </c>
    </row>
    <row r="28" spans="1:8" s="17" customFormat="1" ht="15" customHeight="1">
      <c r="A28" s="18"/>
      <c r="B28" s="19"/>
      <c r="C28" s="20"/>
      <c r="D28" s="21"/>
      <c r="E28" s="19"/>
      <c r="F28" s="22"/>
      <c r="G28" s="22"/>
      <c r="H28" s="22"/>
    </row>
    <row r="29" spans="1:8" s="17" customFormat="1" ht="21" customHeight="1">
      <c r="A29" s="92" t="s">
        <v>12</v>
      </c>
      <c r="B29" s="92"/>
      <c r="C29" s="92"/>
      <c r="D29" s="92"/>
      <c r="E29" s="92"/>
      <c r="F29" s="12">
        <v>0</v>
      </c>
      <c r="G29" s="12">
        <v>0</v>
      </c>
      <c r="H29" s="12">
        <v>0</v>
      </c>
    </row>
  </sheetData>
  <sheetProtection selectLockedCells="1" selectUnlockedCells="1"/>
  <mergeCells count="15">
    <mergeCell ref="A26:E26"/>
    <mergeCell ref="A27:E27"/>
    <mergeCell ref="A29:E29"/>
    <mergeCell ref="A17:E17"/>
    <mergeCell ref="A18:E18"/>
    <mergeCell ref="A19:E19"/>
    <mergeCell ref="A20:H20"/>
    <mergeCell ref="A22:E22"/>
    <mergeCell ref="A23:H23"/>
    <mergeCell ref="A10:H10"/>
    <mergeCell ref="A11:H11"/>
    <mergeCell ref="A13:E13"/>
    <mergeCell ref="A14:E14"/>
    <mergeCell ref="A15:E15"/>
    <mergeCell ref="A25:E25"/>
  </mergeCells>
  <printOptions horizontalCentered="1"/>
  <pageMargins left="0.19652777777777777" right="0.19652777777777777" top="0.6298611111111111" bottom="0.4333333333333333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1">
      <selection activeCell="F46" sqref="F46"/>
    </sheetView>
  </sheetViews>
  <sheetFormatPr defaultColWidth="11.421875" defaultRowHeight="12.75"/>
  <cols>
    <col min="1" max="1" width="22.57421875" style="23" customWidth="1"/>
    <col min="2" max="3" width="17.57421875" style="23" customWidth="1"/>
    <col min="4" max="4" width="17.57421875" style="2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9" t="s">
        <v>13</v>
      </c>
      <c r="B1" s="99"/>
      <c r="C1" s="99"/>
      <c r="D1" s="99"/>
      <c r="E1" s="99"/>
      <c r="F1" s="99"/>
      <c r="G1" s="99"/>
      <c r="H1" s="99"/>
    </row>
    <row r="2" spans="1:8" s="26" customFormat="1" ht="15" customHeight="1">
      <c r="A2" s="25"/>
      <c r="H2" s="27" t="s">
        <v>14</v>
      </c>
    </row>
    <row r="3" spans="1:8" s="26" customFormat="1" ht="26.25" customHeight="1">
      <c r="A3" s="28" t="s">
        <v>15</v>
      </c>
      <c r="B3" s="96" t="s">
        <v>45</v>
      </c>
      <c r="C3" s="96"/>
      <c r="D3" s="96"/>
      <c r="E3" s="96"/>
      <c r="F3" s="96"/>
      <c r="G3" s="96"/>
      <c r="H3" s="96"/>
    </row>
    <row r="4" spans="1:8" s="26" customFormat="1" ht="77.25" thickBot="1">
      <c r="A4" s="29" t="s">
        <v>16</v>
      </c>
      <c r="B4" s="30" t="s">
        <v>17</v>
      </c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2" t="s">
        <v>23</v>
      </c>
    </row>
    <row r="5" spans="1:8" s="26" customFormat="1" ht="12.75">
      <c r="A5" s="84">
        <v>63613</v>
      </c>
      <c r="B5" s="33"/>
      <c r="C5" s="34"/>
      <c r="D5" s="35"/>
      <c r="E5" s="36">
        <v>5065500</v>
      </c>
      <c r="F5" s="36"/>
      <c r="G5" s="37"/>
      <c r="H5" s="38"/>
    </row>
    <row r="6" spans="1:8" s="26" customFormat="1" ht="12.75">
      <c r="A6" s="85">
        <v>64132</v>
      </c>
      <c r="B6" s="39">
        <v>2500</v>
      </c>
      <c r="C6" s="40"/>
      <c r="D6" s="40"/>
      <c r="E6" s="83"/>
      <c r="F6" s="40"/>
      <c r="G6" s="41"/>
      <c r="H6" s="42"/>
    </row>
    <row r="7" spans="1:8" s="26" customFormat="1" ht="12.75">
      <c r="A7" s="85">
        <v>65264</v>
      </c>
      <c r="B7" s="39"/>
      <c r="C7" s="40"/>
      <c r="D7" s="40">
        <v>20000</v>
      </c>
      <c r="E7" s="83"/>
      <c r="F7" s="40"/>
      <c r="G7" s="41"/>
      <c r="H7" s="42"/>
    </row>
    <row r="8" spans="1:8" s="26" customFormat="1" ht="12.75">
      <c r="A8" s="85">
        <v>66141</v>
      </c>
      <c r="B8" s="39"/>
      <c r="C8" s="40">
        <v>3000</v>
      </c>
      <c r="D8" s="40"/>
      <c r="E8" s="83"/>
      <c r="F8" s="40"/>
      <c r="G8" s="41"/>
      <c r="H8" s="42"/>
    </row>
    <row r="9" spans="1:8" s="26" customFormat="1" ht="12.75">
      <c r="A9" s="85">
        <v>66151</v>
      </c>
      <c r="B9" s="39"/>
      <c r="C9" s="40">
        <v>91000</v>
      </c>
      <c r="D9" s="40"/>
      <c r="E9" s="40"/>
      <c r="F9" s="40"/>
      <c r="G9" s="41"/>
      <c r="H9" s="42"/>
    </row>
    <row r="10" spans="1:8" s="26" customFormat="1" ht="12.75">
      <c r="A10" s="85">
        <v>67111</v>
      </c>
      <c r="B10" s="39">
        <v>630000</v>
      </c>
      <c r="C10" s="40"/>
      <c r="D10" s="40"/>
      <c r="E10" s="40"/>
      <c r="F10" s="40"/>
      <c r="G10" s="41"/>
      <c r="H10" s="42"/>
    </row>
    <row r="11" spans="1:8" s="26" customFormat="1" ht="12.75">
      <c r="A11" s="85"/>
      <c r="B11" s="39"/>
      <c r="C11" s="40"/>
      <c r="D11" s="40"/>
      <c r="E11" s="40"/>
      <c r="F11" s="40"/>
      <c r="G11" s="41"/>
      <c r="H11" s="42"/>
    </row>
    <row r="12" spans="1:8" s="26" customFormat="1" ht="12.75">
      <c r="A12" s="85"/>
      <c r="B12" s="39"/>
      <c r="C12" s="40"/>
      <c r="D12" s="40"/>
      <c r="E12" s="40"/>
      <c r="F12" s="40"/>
      <c r="G12" s="41"/>
      <c r="H12" s="42"/>
    </row>
    <row r="13" spans="1:8" s="26" customFormat="1" ht="12.75">
      <c r="A13" s="85"/>
      <c r="B13" s="39"/>
      <c r="C13" s="40"/>
      <c r="D13" s="40"/>
      <c r="E13" s="40"/>
      <c r="F13" s="40"/>
      <c r="G13" s="41"/>
      <c r="H13" s="42"/>
    </row>
    <row r="14" spans="1:8" s="26" customFormat="1" ht="12.75">
      <c r="A14" s="85"/>
      <c r="B14" s="39"/>
      <c r="C14" s="40"/>
      <c r="D14" s="40"/>
      <c r="E14" s="40"/>
      <c r="F14" s="40"/>
      <c r="G14" s="41"/>
      <c r="H14" s="42"/>
    </row>
    <row r="15" spans="1:8" s="26" customFormat="1" ht="12" customHeight="1" thickBot="1">
      <c r="A15" s="85"/>
      <c r="B15" s="39"/>
      <c r="C15" s="40"/>
      <c r="D15" s="40"/>
      <c r="E15" s="40"/>
      <c r="F15" s="40"/>
      <c r="G15" s="41"/>
      <c r="H15" s="42"/>
    </row>
    <row r="16" spans="1:8" s="26" customFormat="1" ht="30" customHeight="1" thickBot="1">
      <c r="A16" s="43" t="s">
        <v>24</v>
      </c>
      <c r="B16" s="44">
        <f aca="true" t="shared" si="0" ref="B16:H16">SUM(B5:B15)</f>
        <v>632500</v>
      </c>
      <c r="C16" s="44">
        <f t="shared" si="0"/>
        <v>94000</v>
      </c>
      <c r="D16" s="44">
        <f t="shared" si="0"/>
        <v>20000</v>
      </c>
      <c r="E16" s="44">
        <f t="shared" si="0"/>
        <v>5065500</v>
      </c>
      <c r="F16" s="44">
        <f t="shared" si="0"/>
        <v>0</v>
      </c>
      <c r="G16" s="44">
        <f t="shared" si="0"/>
        <v>0</v>
      </c>
      <c r="H16" s="45">
        <f t="shared" si="0"/>
        <v>0</v>
      </c>
    </row>
    <row r="17" spans="1:8" s="26" customFormat="1" ht="28.5" customHeight="1">
      <c r="A17" s="43" t="s">
        <v>25</v>
      </c>
      <c r="B17" s="97">
        <f>SUM(B16:H16)</f>
        <v>5812000</v>
      </c>
      <c r="C17" s="97"/>
      <c r="D17" s="97"/>
      <c r="E17" s="97"/>
      <c r="F17" s="97"/>
      <c r="G17" s="97"/>
      <c r="H17" s="97"/>
    </row>
    <row r="18" spans="1:16" s="26" customFormat="1" ht="28.5" customHeight="1">
      <c r="A18" s="46"/>
      <c r="B18" s="47"/>
      <c r="C18" s="48"/>
      <c r="D18" s="49"/>
      <c r="E18" s="49"/>
      <c r="F18" s="49"/>
      <c r="G18" s="49"/>
      <c r="H18" s="49"/>
      <c r="I18" s="48"/>
      <c r="J18" s="48"/>
      <c r="K18" s="48"/>
      <c r="L18" s="48"/>
      <c r="N18" s="49"/>
      <c r="O18" s="49"/>
      <c r="P18" s="49"/>
    </row>
    <row r="19" spans="1:16" s="26" customFormat="1" ht="28.5" customHeight="1">
      <c r="A19" s="98"/>
      <c r="B19" s="9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8" ht="12.75">
      <c r="A20" s="50"/>
      <c r="B20" s="50"/>
      <c r="C20" s="50"/>
      <c r="D20" s="51"/>
      <c r="E20" s="52"/>
      <c r="H20" s="27"/>
    </row>
    <row r="21" spans="1:8" ht="24" customHeight="1">
      <c r="A21" s="53" t="s">
        <v>15</v>
      </c>
      <c r="B21" s="96" t="s">
        <v>46</v>
      </c>
      <c r="C21" s="96"/>
      <c r="D21" s="96"/>
      <c r="E21" s="96"/>
      <c r="F21" s="96"/>
      <c r="G21" s="96"/>
      <c r="H21" s="96"/>
    </row>
    <row r="22" spans="1:8" ht="77.25" thickBot="1">
      <c r="A22" s="54" t="s">
        <v>16</v>
      </c>
      <c r="B22" s="30" t="s">
        <v>17</v>
      </c>
      <c r="C22" s="31" t="s">
        <v>18</v>
      </c>
      <c r="D22" s="31" t="s">
        <v>19</v>
      </c>
      <c r="E22" s="31" t="s">
        <v>20</v>
      </c>
      <c r="F22" s="31" t="s">
        <v>21</v>
      </c>
      <c r="G22" s="31" t="s">
        <v>22</v>
      </c>
      <c r="H22" s="32" t="s">
        <v>23</v>
      </c>
    </row>
    <row r="23" spans="1:8" ht="12.75">
      <c r="A23" s="84">
        <v>63613</v>
      </c>
      <c r="B23" s="33"/>
      <c r="C23" s="34"/>
      <c r="D23" s="35"/>
      <c r="E23" s="36">
        <v>5065500</v>
      </c>
      <c r="F23" s="36"/>
      <c r="G23" s="37"/>
      <c r="H23" s="38"/>
    </row>
    <row r="24" spans="1:8" ht="12.75">
      <c r="A24" s="85">
        <v>64132</v>
      </c>
      <c r="B24" s="39">
        <v>2500</v>
      </c>
      <c r="C24" s="40"/>
      <c r="D24" s="40"/>
      <c r="E24" s="83"/>
      <c r="F24" s="40"/>
      <c r="G24" s="41"/>
      <c r="H24" s="42"/>
    </row>
    <row r="25" spans="1:8" ht="12.75">
      <c r="A25" s="85">
        <v>65264</v>
      </c>
      <c r="B25" s="39"/>
      <c r="C25" s="40"/>
      <c r="D25" s="40">
        <v>20000</v>
      </c>
      <c r="E25" s="83"/>
      <c r="F25" s="40"/>
      <c r="G25" s="41"/>
      <c r="H25" s="42"/>
    </row>
    <row r="26" spans="1:8" ht="12.75">
      <c r="A26" s="85">
        <v>66141</v>
      </c>
      <c r="B26" s="39"/>
      <c r="C26" s="40">
        <v>3000</v>
      </c>
      <c r="D26" s="40"/>
      <c r="E26" s="83"/>
      <c r="F26" s="40"/>
      <c r="G26" s="41"/>
      <c r="H26" s="42"/>
    </row>
    <row r="27" spans="1:8" ht="12.75">
      <c r="A27" s="85">
        <v>66151</v>
      </c>
      <c r="B27" s="39"/>
      <c r="C27" s="40">
        <v>91000</v>
      </c>
      <c r="D27" s="40"/>
      <c r="E27" s="40"/>
      <c r="F27" s="40"/>
      <c r="G27" s="41"/>
      <c r="H27" s="42"/>
    </row>
    <row r="28" spans="1:8" ht="12.75">
      <c r="A28" s="85">
        <v>67111</v>
      </c>
      <c r="B28" s="39">
        <v>630000</v>
      </c>
      <c r="C28" s="40"/>
      <c r="D28" s="40"/>
      <c r="E28" s="40"/>
      <c r="F28" s="40"/>
      <c r="G28" s="41"/>
      <c r="H28" s="42"/>
    </row>
    <row r="29" spans="1:8" ht="12.75">
      <c r="A29" s="90"/>
      <c r="B29" s="39"/>
      <c r="C29" s="40"/>
      <c r="D29" s="40"/>
      <c r="E29" s="40"/>
      <c r="F29" s="40"/>
      <c r="G29" s="41"/>
      <c r="H29" s="42"/>
    </row>
    <row r="30" spans="1:8" ht="12.75">
      <c r="A30" s="90"/>
      <c r="B30" s="39"/>
      <c r="C30" s="40"/>
      <c r="D30" s="40"/>
      <c r="E30" s="40"/>
      <c r="F30" s="40"/>
      <c r="G30" s="41"/>
      <c r="H30" s="42"/>
    </row>
    <row r="31" spans="1:8" ht="12.75">
      <c r="A31" s="90"/>
      <c r="B31" s="39"/>
      <c r="C31" s="40"/>
      <c r="D31" s="40"/>
      <c r="E31" s="40"/>
      <c r="F31" s="40"/>
      <c r="G31" s="41"/>
      <c r="H31" s="42"/>
    </row>
    <row r="32" spans="1:8" ht="12.75">
      <c r="A32" s="90"/>
      <c r="B32" s="39"/>
      <c r="C32" s="40"/>
      <c r="D32" s="40"/>
      <c r="E32" s="40"/>
      <c r="F32" s="40"/>
      <c r="G32" s="41"/>
      <c r="H32" s="42"/>
    </row>
    <row r="33" spans="1:8" ht="12.75" customHeight="1" thickBot="1">
      <c r="A33" s="90"/>
      <c r="B33" s="39"/>
      <c r="C33" s="40"/>
      <c r="D33" s="40"/>
      <c r="E33" s="40"/>
      <c r="F33" s="40"/>
      <c r="G33" s="41"/>
      <c r="H33" s="42"/>
    </row>
    <row r="34" spans="1:8" s="26" customFormat="1" ht="15.75" customHeight="1" thickBot="1">
      <c r="A34" s="88" t="s">
        <v>24</v>
      </c>
      <c r="B34" s="44">
        <f aca="true" t="shared" si="1" ref="B34:H34">SUM(B23:B33)</f>
        <v>632500</v>
      </c>
      <c r="C34" s="45">
        <f t="shared" si="1"/>
        <v>94000</v>
      </c>
      <c r="D34" s="55">
        <f t="shared" si="1"/>
        <v>20000</v>
      </c>
      <c r="E34" s="45">
        <f t="shared" si="1"/>
        <v>5065500</v>
      </c>
      <c r="F34" s="55">
        <f t="shared" si="1"/>
        <v>0</v>
      </c>
      <c r="G34" s="45">
        <f t="shared" si="1"/>
        <v>0</v>
      </c>
      <c r="H34" s="56">
        <f t="shared" si="1"/>
        <v>0</v>
      </c>
    </row>
    <row r="35" spans="1:8" s="26" customFormat="1" ht="27" customHeight="1" thickBot="1">
      <c r="A35" s="43" t="s">
        <v>67</v>
      </c>
      <c r="B35" s="97">
        <f>SUM(B34:H34)</f>
        <v>5812000</v>
      </c>
      <c r="C35" s="97"/>
      <c r="D35" s="97"/>
      <c r="E35" s="97"/>
      <c r="F35" s="97"/>
      <c r="G35" s="97"/>
      <c r="H35" s="97"/>
    </row>
    <row r="36" spans="4:5" ht="13.5" thickBot="1">
      <c r="D36" s="57"/>
      <c r="E36" s="58"/>
    </row>
    <row r="37" spans="1:8" ht="25.5">
      <c r="A37" s="53" t="s">
        <v>15</v>
      </c>
      <c r="B37" s="96" t="s">
        <v>81</v>
      </c>
      <c r="C37" s="96"/>
      <c r="D37" s="96"/>
      <c r="E37" s="96"/>
      <c r="F37" s="96"/>
      <c r="G37" s="96"/>
      <c r="H37" s="96"/>
    </row>
    <row r="38" spans="1:8" ht="76.5">
      <c r="A38" s="54" t="s">
        <v>16</v>
      </c>
      <c r="B38" s="30" t="s">
        <v>17</v>
      </c>
      <c r="C38" s="31" t="s">
        <v>18</v>
      </c>
      <c r="D38" s="31" t="s">
        <v>19</v>
      </c>
      <c r="E38" s="31" t="s">
        <v>20</v>
      </c>
      <c r="F38" s="31" t="s">
        <v>21</v>
      </c>
      <c r="G38" s="31" t="s">
        <v>22</v>
      </c>
      <c r="H38" s="32" t="s">
        <v>23</v>
      </c>
    </row>
    <row r="39" spans="1:8" ht="12.75">
      <c r="A39" s="84">
        <v>63613</v>
      </c>
      <c r="B39" s="33"/>
      <c r="C39" s="34"/>
      <c r="D39" s="35"/>
      <c r="E39" s="36">
        <v>5065500</v>
      </c>
      <c r="F39" s="36"/>
      <c r="G39" s="37"/>
      <c r="H39" s="38"/>
    </row>
    <row r="40" spans="1:8" ht="12.75">
      <c r="A40" s="85">
        <v>64132</v>
      </c>
      <c r="B40" s="39">
        <v>2500</v>
      </c>
      <c r="C40" s="40"/>
      <c r="D40" s="40"/>
      <c r="E40" s="83"/>
      <c r="F40" s="40"/>
      <c r="G40" s="41"/>
      <c r="H40" s="42"/>
    </row>
    <row r="41" spans="1:8" ht="12.75">
      <c r="A41" s="85">
        <v>65264</v>
      </c>
      <c r="B41" s="39"/>
      <c r="C41" s="40"/>
      <c r="D41" s="40">
        <v>20000</v>
      </c>
      <c r="E41" s="83"/>
      <c r="F41" s="40"/>
      <c r="G41" s="41"/>
      <c r="H41" s="42"/>
    </row>
    <row r="42" spans="1:8" ht="12.75">
      <c r="A42" s="85">
        <v>66141</v>
      </c>
      <c r="B42" s="39"/>
      <c r="C42" s="40">
        <v>3000</v>
      </c>
      <c r="D42" s="40"/>
      <c r="E42" s="83"/>
      <c r="F42" s="40"/>
      <c r="G42" s="41"/>
      <c r="H42" s="42"/>
    </row>
    <row r="43" spans="1:8" ht="12.75">
      <c r="A43" s="85">
        <v>66151</v>
      </c>
      <c r="B43" s="39"/>
      <c r="C43" s="40">
        <v>91000</v>
      </c>
      <c r="D43" s="40"/>
      <c r="E43" s="40"/>
      <c r="F43" s="40"/>
      <c r="G43" s="41"/>
      <c r="H43" s="42"/>
    </row>
    <row r="44" spans="1:8" ht="12.75">
      <c r="A44" s="85">
        <v>67111</v>
      </c>
      <c r="B44" s="39">
        <v>630000</v>
      </c>
      <c r="C44" s="40"/>
      <c r="D44" s="40"/>
      <c r="E44" s="40"/>
      <c r="F44" s="40"/>
      <c r="G44" s="41"/>
      <c r="H44" s="42"/>
    </row>
    <row r="45" spans="1:8" ht="12.75">
      <c r="A45" s="90"/>
      <c r="B45" s="39"/>
      <c r="C45" s="40"/>
      <c r="D45" s="40"/>
      <c r="E45" s="40"/>
      <c r="F45" s="40"/>
      <c r="G45" s="41"/>
      <c r="H45" s="42"/>
    </row>
    <row r="46" spans="1:8" ht="12.75">
      <c r="A46" s="90"/>
      <c r="B46" s="39"/>
      <c r="C46" s="40"/>
      <c r="D46" s="40"/>
      <c r="E46" s="40"/>
      <c r="F46" s="40"/>
      <c r="G46" s="41"/>
      <c r="H46" s="42"/>
    </row>
    <row r="47" spans="1:8" ht="12.75">
      <c r="A47" s="90"/>
      <c r="B47" s="39"/>
      <c r="C47" s="40"/>
      <c r="D47" s="40"/>
      <c r="E47" s="40"/>
      <c r="F47" s="40"/>
      <c r="G47" s="41"/>
      <c r="H47" s="42"/>
    </row>
    <row r="48" spans="1:8" ht="13.5" customHeight="1">
      <c r="A48" s="90"/>
      <c r="B48" s="39"/>
      <c r="C48" s="40"/>
      <c r="D48" s="40"/>
      <c r="E48" s="40"/>
      <c r="F48" s="40"/>
      <c r="G48" s="41"/>
      <c r="H48" s="42"/>
    </row>
    <row r="49" spans="1:8" ht="13.5" customHeight="1" thickBot="1">
      <c r="A49" s="90"/>
      <c r="B49" s="39"/>
      <c r="C49" s="40"/>
      <c r="D49" s="40"/>
      <c r="E49" s="40"/>
      <c r="F49" s="40"/>
      <c r="G49" s="41"/>
      <c r="H49" s="42"/>
    </row>
    <row r="50" spans="1:8" s="26" customFormat="1" ht="16.5" customHeight="1" thickBot="1">
      <c r="A50" s="88" t="s">
        <v>24</v>
      </c>
      <c r="B50" s="44">
        <f aca="true" t="shared" si="2" ref="B50:H50">SUM(B39:B49)</f>
        <v>632500</v>
      </c>
      <c r="C50" s="45">
        <f t="shared" si="2"/>
        <v>94000</v>
      </c>
      <c r="D50" s="55">
        <f t="shared" si="2"/>
        <v>20000</v>
      </c>
      <c r="E50" s="45">
        <f t="shared" si="2"/>
        <v>5065500</v>
      </c>
      <c r="F50" s="55">
        <f t="shared" si="2"/>
        <v>0</v>
      </c>
      <c r="G50" s="45">
        <f t="shared" si="2"/>
        <v>0</v>
      </c>
      <c r="H50" s="56">
        <f t="shared" si="2"/>
        <v>0</v>
      </c>
    </row>
    <row r="51" spans="1:8" s="26" customFormat="1" ht="27" customHeight="1" thickBot="1">
      <c r="A51" s="43" t="s">
        <v>84</v>
      </c>
      <c r="B51" s="97">
        <f>SUM(B50:H50)</f>
        <v>5812000</v>
      </c>
      <c r="C51" s="97"/>
      <c r="D51" s="97"/>
      <c r="E51" s="97"/>
      <c r="F51" s="97"/>
      <c r="G51" s="97"/>
      <c r="H51" s="97"/>
    </row>
    <row r="52" spans="3:5" ht="13.5" customHeight="1">
      <c r="C52" s="59"/>
      <c r="D52" s="57"/>
      <c r="E52" s="60"/>
    </row>
    <row r="53" spans="1:8" ht="28.5" customHeight="1">
      <c r="A53" s="46"/>
      <c r="B53" s="47"/>
      <c r="C53" s="48"/>
      <c r="D53" s="49"/>
      <c r="E53" s="49"/>
      <c r="F53" s="49"/>
      <c r="G53" s="49"/>
      <c r="H53" s="49"/>
    </row>
    <row r="54" spans="1:8" ht="13.5" customHeight="1">
      <c r="A54" s="98"/>
      <c r="B54" s="98"/>
      <c r="C54" s="48"/>
      <c r="D54" s="48"/>
      <c r="E54" s="48"/>
      <c r="F54" s="48"/>
      <c r="G54" s="48"/>
      <c r="H54" s="48"/>
    </row>
    <row r="58" ht="22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22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92" ht="16.5" customHeight="1"/>
    <row r="116" ht="11.25" customHeight="1"/>
    <row r="117" ht="24" customHeight="1"/>
    <row r="118" ht="15" customHeight="1"/>
    <row r="119" ht="11.25" customHeight="1"/>
    <row r="121" ht="13.5" customHeight="1"/>
    <row r="122" ht="12.75" customHeight="1"/>
    <row r="129" ht="19.5" customHeight="1"/>
    <row r="130" ht="15" customHeight="1"/>
    <row r="137" ht="22.5" customHeight="1"/>
    <row r="142" ht="13.5" customHeight="1"/>
    <row r="143" ht="13.5" customHeight="1"/>
    <row r="144" ht="13.5" customHeight="1"/>
    <row r="156" ht="18" customHeight="1"/>
    <row r="157" ht="28.5" customHeight="1"/>
    <row r="161" ht="17.25" customHeight="1"/>
    <row r="162" ht="13.5" customHeight="1"/>
    <row r="168" ht="22.5" customHeight="1"/>
    <row r="169" ht="22.5" customHeight="1"/>
  </sheetData>
  <sheetProtection selectLockedCells="1" selectUnlockedCells="1"/>
  <mergeCells count="9">
    <mergeCell ref="B37:H37"/>
    <mergeCell ref="B51:H51"/>
    <mergeCell ref="A54:B54"/>
    <mergeCell ref="A1:H1"/>
    <mergeCell ref="B3:H3"/>
    <mergeCell ref="B17:H17"/>
    <mergeCell ref="A19:B19"/>
    <mergeCell ref="B21:H21"/>
    <mergeCell ref="B35:H35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255" man="1"/>
    <brk id="90" max="255" man="1"/>
    <brk id="1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pane xSplit="2" ySplit="2" topLeftCell="D5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76" sqref="F76"/>
    </sheetView>
  </sheetViews>
  <sheetFormatPr defaultColWidth="11.421875" defaultRowHeight="12.75"/>
  <cols>
    <col min="1" max="1" width="11.421875" style="61" customWidth="1"/>
    <col min="2" max="2" width="39.57421875" style="62" customWidth="1"/>
    <col min="3" max="3" width="0" style="63" hidden="1" customWidth="1"/>
    <col min="4" max="4" width="14.28125" style="63" customWidth="1"/>
    <col min="5" max="5" width="0" style="63" hidden="1" customWidth="1"/>
    <col min="6" max="6" width="11.421875" style="63" customWidth="1"/>
    <col min="7" max="7" width="0" style="63" hidden="1" customWidth="1"/>
    <col min="8" max="8" width="12.421875" style="63" customWidth="1"/>
    <col min="9" max="9" width="0" style="63" hidden="1" customWidth="1"/>
    <col min="10" max="10" width="9.57421875" style="63" customWidth="1"/>
    <col min="11" max="11" width="0" style="63" hidden="1" customWidth="1"/>
    <col min="12" max="12" width="9.57421875" style="63" customWidth="1"/>
    <col min="13" max="13" width="11.7109375" style="63" bestFit="1" customWidth="1"/>
    <col min="14" max="14" width="0" style="63" hidden="1" customWidth="1"/>
    <col min="15" max="15" width="10.140625" style="63" customWidth="1"/>
    <col min="16" max="17" width="13.140625" style="63" customWidth="1"/>
    <col min="18" max="16384" width="11.421875" style="64" customWidth="1"/>
  </cols>
  <sheetData>
    <row r="1" spans="1:17" ht="24" customHeight="1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s="67" customFormat="1" ht="45">
      <c r="A2" s="65" t="s">
        <v>27</v>
      </c>
      <c r="B2" s="65" t="s">
        <v>28</v>
      </c>
      <c r="C2" s="66" t="s">
        <v>29</v>
      </c>
      <c r="D2" s="66" t="s">
        <v>82</v>
      </c>
      <c r="E2" s="65" t="s">
        <v>30</v>
      </c>
      <c r="F2" s="65" t="s">
        <v>56</v>
      </c>
      <c r="G2" s="65" t="s">
        <v>31</v>
      </c>
      <c r="H2" s="65" t="s">
        <v>32</v>
      </c>
      <c r="I2" s="65" t="s">
        <v>18</v>
      </c>
      <c r="J2" s="65" t="s">
        <v>33</v>
      </c>
      <c r="K2" s="65" t="s">
        <v>34</v>
      </c>
      <c r="L2" s="65" t="s">
        <v>19</v>
      </c>
      <c r="M2" s="65" t="s">
        <v>20</v>
      </c>
      <c r="N2" s="65" t="s">
        <v>35</v>
      </c>
      <c r="O2" s="65" t="s">
        <v>21</v>
      </c>
      <c r="P2" s="66" t="s">
        <v>47</v>
      </c>
      <c r="Q2" s="66" t="s">
        <v>83</v>
      </c>
    </row>
    <row r="3" spans="1:17" ht="12.75">
      <c r="A3" s="68"/>
      <c r="B3" s="69"/>
      <c r="C3" s="70"/>
      <c r="D3" s="70"/>
      <c r="E3" s="70"/>
      <c r="F3" s="86">
        <v>671</v>
      </c>
      <c r="G3" s="86">
        <v>671</v>
      </c>
      <c r="H3" s="86">
        <v>636</v>
      </c>
      <c r="I3" s="86">
        <v>671</v>
      </c>
      <c r="J3" s="86">
        <v>661</v>
      </c>
      <c r="K3" s="86">
        <v>671</v>
      </c>
      <c r="L3" s="86">
        <v>652</v>
      </c>
      <c r="M3" s="87">
        <v>636.638</v>
      </c>
      <c r="N3" s="86">
        <v>671</v>
      </c>
      <c r="O3" s="86">
        <v>663</v>
      </c>
      <c r="P3" s="86"/>
      <c r="Q3" s="86"/>
    </row>
    <row r="4" spans="1:17" s="67" customFormat="1" ht="12.75">
      <c r="A4" s="68"/>
      <c r="B4" s="71" t="s">
        <v>48</v>
      </c>
      <c r="C4" s="72"/>
      <c r="D4" s="79">
        <f>SUM(D8,D16,D25,D37,D47,D53,D60)</f>
        <v>5812000</v>
      </c>
      <c r="E4" s="79" t="e">
        <f aca="true" t="shared" si="0" ref="E4:Q4">SUM(E8,E16,E25,E37,E47,E53,E60)</f>
        <v>#REF!</v>
      </c>
      <c r="F4" s="79">
        <f t="shared" si="0"/>
        <v>632500</v>
      </c>
      <c r="G4" s="79" t="e">
        <f t="shared" si="0"/>
        <v>#REF!</v>
      </c>
      <c r="H4" s="79">
        <f t="shared" si="0"/>
        <v>0</v>
      </c>
      <c r="I4" s="79" t="e">
        <f t="shared" si="0"/>
        <v>#REF!</v>
      </c>
      <c r="J4" s="79">
        <f t="shared" si="0"/>
        <v>94000</v>
      </c>
      <c r="K4" s="79" t="e">
        <f t="shared" si="0"/>
        <v>#REF!</v>
      </c>
      <c r="L4" s="79">
        <f t="shared" si="0"/>
        <v>20000</v>
      </c>
      <c r="M4" s="79">
        <f t="shared" si="0"/>
        <v>5065500</v>
      </c>
      <c r="N4" s="79" t="e">
        <f t="shared" si="0"/>
        <v>#REF!</v>
      </c>
      <c r="O4" s="79">
        <f t="shared" si="0"/>
        <v>0</v>
      </c>
      <c r="P4" s="79">
        <f t="shared" si="0"/>
        <v>5812000</v>
      </c>
      <c r="Q4" s="79">
        <f t="shared" si="0"/>
        <v>5812000</v>
      </c>
    </row>
    <row r="5" spans="1:17" ht="12.75">
      <c r="A5" s="68"/>
      <c r="B5" s="69" t="s">
        <v>72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109" t="s">
        <v>53</v>
      </c>
      <c r="B6" s="110"/>
      <c r="C6" s="110"/>
      <c r="D6" s="110"/>
      <c r="E6" s="110"/>
      <c r="F6" s="11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7" customFormat="1" ht="12.75" customHeight="1">
      <c r="A7" s="108" t="s">
        <v>54</v>
      </c>
      <c r="B7" s="108"/>
      <c r="C7" s="72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67" customFormat="1" ht="12.75" customHeight="1">
      <c r="A8" s="68">
        <v>3</v>
      </c>
      <c r="B8" s="81" t="s">
        <v>36</v>
      </c>
      <c r="C8" s="72"/>
      <c r="D8" s="79">
        <f>SUM(D9,D13)</f>
        <v>5046000</v>
      </c>
      <c r="E8" s="79" t="e">
        <f aca="true" t="shared" si="1" ref="E8:O8">SUM(E9,E13)</f>
        <v>#REF!</v>
      </c>
      <c r="F8" s="79">
        <f t="shared" si="1"/>
        <v>0</v>
      </c>
      <c r="G8" s="79" t="e">
        <f t="shared" si="1"/>
        <v>#REF!</v>
      </c>
      <c r="H8" s="79">
        <f t="shared" si="1"/>
        <v>0</v>
      </c>
      <c r="I8" s="79" t="e">
        <f t="shared" si="1"/>
        <v>#REF!</v>
      </c>
      <c r="J8" s="80">
        <f t="shared" si="1"/>
        <v>0</v>
      </c>
      <c r="K8" s="80" t="e">
        <f t="shared" si="1"/>
        <v>#REF!</v>
      </c>
      <c r="L8" s="80">
        <f t="shared" si="1"/>
        <v>0</v>
      </c>
      <c r="M8" s="80">
        <f t="shared" si="1"/>
        <v>5046000</v>
      </c>
      <c r="N8" s="80" t="e">
        <f t="shared" si="1"/>
        <v>#REF!</v>
      </c>
      <c r="O8" s="80">
        <f t="shared" si="1"/>
        <v>0</v>
      </c>
      <c r="P8" s="79">
        <f>D8</f>
        <v>5046000</v>
      </c>
      <c r="Q8" s="79">
        <f>D8</f>
        <v>5046000</v>
      </c>
    </row>
    <row r="9" spans="1:17" s="67" customFormat="1" ht="12.75" customHeight="1">
      <c r="A9" s="68">
        <v>31</v>
      </c>
      <c r="B9" s="81" t="s">
        <v>58</v>
      </c>
      <c r="C9" s="72"/>
      <c r="D9" s="79">
        <f>SUM(D10:D12)</f>
        <v>5035000</v>
      </c>
      <c r="E9" s="79" t="e">
        <f aca="true" t="shared" si="2" ref="E9:O9">SUM(E10:E12)</f>
        <v>#REF!</v>
      </c>
      <c r="F9" s="79">
        <f t="shared" si="2"/>
        <v>0</v>
      </c>
      <c r="G9" s="79">
        <f t="shared" si="2"/>
        <v>4733414</v>
      </c>
      <c r="H9" s="79">
        <f t="shared" si="2"/>
        <v>0</v>
      </c>
      <c r="I9" s="79" t="e">
        <f t="shared" si="2"/>
        <v>#REF!</v>
      </c>
      <c r="J9" s="80">
        <f t="shared" si="2"/>
        <v>0</v>
      </c>
      <c r="K9" s="80" t="e">
        <f t="shared" si="2"/>
        <v>#REF!</v>
      </c>
      <c r="L9" s="80">
        <f t="shared" si="2"/>
        <v>0</v>
      </c>
      <c r="M9" s="80">
        <f t="shared" si="2"/>
        <v>5035000</v>
      </c>
      <c r="N9" s="80" t="e">
        <f t="shared" si="2"/>
        <v>#REF!</v>
      </c>
      <c r="O9" s="80">
        <f t="shared" si="2"/>
        <v>0</v>
      </c>
      <c r="P9" s="79">
        <f>D9</f>
        <v>5035000</v>
      </c>
      <c r="Q9" s="79">
        <f>D9</f>
        <v>5035000</v>
      </c>
    </row>
    <row r="10" spans="1:17" ht="12.75">
      <c r="A10" s="74">
        <v>311</v>
      </c>
      <c r="B10" s="69" t="s">
        <v>37</v>
      </c>
      <c r="C10" s="72">
        <v>4069782</v>
      </c>
      <c r="D10" s="80">
        <v>4100000</v>
      </c>
      <c r="E10" s="80" t="e">
        <f>#REF!</f>
        <v>#REF!</v>
      </c>
      <c r="F10" s="80">
        <v>0</v>
      </c>
      <c r="G10" s="80">
        <v>4069782</v>
      </c>
      <c r="H10" s="80">
        <v>0</v>
      </c>
      <c r="I10" s="79" t="e">
        <f>#REF!</f>
        <v>#REF!</v>
      </c>
      <c r="J10" s="80">
        <v>0</v>
      </c>
      <c r="K10" s="80" t="e">
        <f>#REF!</f>
        <v>#REF!</v>
      </c>
      <c r="L10" s="80">
        <v>0</v>
      </c>
      <c r="M10" s="80">
        <v>4100000</v>
      </c>
      <c r="N10" s="80" t="e">
        <f>#REF!</f>
        <v>#REF!</v>
      </c>
      <c r="O10" s="80">
        <v>0</v>
      </c>
      <c r="P10" s="79">
        <f aca="true" t="shared" si="3" ref="P10:P23">D10</f>
        <v>4100000</v>
      </c>
      <c r="Q10" s="79">
        <f aca="true" t="shared" si="4" ref="Q10:Q23">D10</f>
        <v>4100000</v>
      </c>
    </row>
    <row r="11" spans="1:17" s="67" customFormat="1" ht="12.75">
      <c r="A11" s="74">
        <v>312</v>
      </c>
      <c r="B11" s="69" t="s">
        <v>38</v>
      </c>
      <c r="C11" s="72">
        <v>16500</v>
      </c>
      <c r="D11" s="80">
        <v>230000</v>
      </c>
      <c r="E11" s="80" t="e">
        <f>#REF!</f>
        <v>#REF!</v>
      </c>
      <c r="F11" s="80">
        <v>0</v>
      </c>
      <c r="G11" s="80">
        <v>16500</v>
      </c>
      <c r="H11" s="80">
        <v>0</v>
      </c>
      <c r="I11" s="79" t="e">
        <f>#REF!</f>
        <v>#REF!</v>
      </c>
      <c r="J11" s="80">
        <v>0</v>
      </c>
      <c r="K11" s="80" t="e">
        <f>#REF!</f>
        <v>#REF!</v>
      </c>
      <c r="L11" s="80">
        <v>0</v>
      </c>
      <c r="M11" s="80">
        <v>230000</v>
      </c>
      <c r="N11" s="80" t="e">
        <f>#REF!</f>
        <v>#REF!</v>
      </c>
      <c r="O11" s="80">
        <v>0</v>
      </c>
      <c r="P11" s="79">
        <f t="shared" si="3"/>
        <v>230000</v>
      </c>
      <c r="Q11" s="79">
        <f t="shared" si="4"/>
        <v>230000</v>
      </c>
    </row>
    <row r="12" spans="1:17" s="67" customFormat="1" ht="12.75">
      <c r="A12" s="74">
        <v>313</v>
      </c>
      <c r="B12" s="69" t="s">
        <v>39</v>
      </c>
      <c r="C12" s="72">
        <v>647132</v>
      </c>
      <c r="D12" s="80">
        <v>705000</v>
      </c>
      <c r="E12" s="80" t="e">
        <f>#REF!+#REF!</f>
        <v>#REF!</v>
      </c>
      <c r="F12" s="80">
        <v>0</v>
      </c>
      <c r="G12" s="80">
        <v>647132</v>
      </c>
      <c r="H12" s="80">
        <v>0</v>
      </c>
      <c r="I12" s="79" t="e">
        <f>#REF!+#REF!</f>
        <v>#REF!</v>
      </c>
      <c r="J12" s="80">
        <v>0</v>
      </c>
      <c r="K12" s="80" t="e">
        <f>#REF!+#REF!</f>
        <v>#REF!</v>
      </c>
      <c r="L12" s="80">
        <v>0</v>
      </c>
      <c r="M12" s="80">
        <v>705000</v>
      </c>
      <c r="N12" s="80" t="e">
        <f>#REF!+#REF!</f>
        <v>#REF!</v>
      </c>
      <c r="O12" s="80">
        <v>0</v>
      </c>
      <c r="P12" s="79">
        <f t="shared" si="3"/>
        <v>705000</v>
      </c>
      <c r="Q12" s="79">
        <f t="shared" si="4"/>
        <v>705000</v>
      </c>
    </row>
    <row r="13" spans="1:17" s="67" customFormat="1" ht="12.75">
      <c r="A13" s="68">
        <v>32</v>
      </c>
      <c r="B13" s="73" t="s">
        <v>59</v>
      </c>
      <c r="C13" s="72"/>
      <c r="D13" s="79">
        <f>D14</f>
        <v>11000</v>
      </c>
      <c r="E13" s="79" t="e">
        <f aca="true" t="shared" si="5" ref="E13:O13">E14</f>
        <v>#REF!</v>
      </c>
      <c r="F13" s="79">
        <f t="shared" si="5"/>
        <v>0</v>
      </c>
      <c r="G13" s="79" t="e">
        <f t="shared" si="5"/>
        <v>#REF!</v>
      </c>
      <c r="H13" s="79">
        <f t="shared" si="5"/>
        <v>0</v>
      </c>
      <c r="I13" s="79" t="e">
        <f t="shared" si="5"/>
        <v>#REF!</v>
      </c>
      <c r="J13" s="80">
        <f t="shared" si="5"/>
        <v>0</v>
      </c>
      <c r="K13" s="80" t="e">
        <f t="shared" si="5"/>
        <v>#REF!</v>
      </c>
      <c r="L13" s="80">
        <f t="shared" si="5"/>
        <v>0</v>
      </c>
      <c r="M13" s="80">
        <f t="shared" si="5"/>
        <v>11000</v>
      </c>
      <c r="N13" s="80" t="e">
        <f t="shared" si="5"/>
        <v>#REF!</v>
      </c>
      <c r="O13" s="80">
        <f t="shared" si="5"/>
        <v>0</v>
      </c>
      <c r="P13" s="79">
        <f t="shared" si="3"/>
        <v>11000</v>
      </c>
      <c r="Q13" s="79">
        <f t="shared" si="4"/>
        <v>11000</v>
      </c>
    </row>
    <row r="14" spans="1:17" ht="12.75">
      <c r="A14" s="74">
        <v>329</v>
      </c>
      <c r="B14" s="69" t="s">
        <v>43</v>
      </c>
      <c r="C14" s="70"/>
      <c r="D14" s="80">
        <v>11000</v>
      </c>
      <c r="E14" s="80" t="e">
        <f>#REF!</f>
        <v>#REF!</v>
      </c>
      <c r="F14" s="80">
        <v>0</v>
      </c>
      <c r="G14" s="80" t="e">
        <f>#REF!</f>
        <v>#REF!</v>
      </c>
      <c r="H14" s="80">
        <v>0</v>
      </c>
      <c r="I14" s="80" t="e">
        <f>#REF!</f>
        <v>#REF!</v>
      </c>
      <c r="J14" s="80">
        <v>0</v>
      </c>
      <c r="K14" s="80" t="e">
        <f>#REF!</f>
        <v>#REF!</v>
      </c>
      <c r="L14" s="80">
        <v>0</v>
      </c>
      <c r="M14" s="80">
        <v>11000</v>
      </c>
      <c r="N14" s="80" t="e">
        <f>#REF!</f>
        <v>#REF!</v>
      </c>
      <c r="O14" s="80">
        <v>0</v>
      </c>
      <c r="P14" s="80">
        <f t="shared" si="3"/>
        <v>11000</v>
      </c>
      <c r="Q14" s="80">
        <f t="shared" si="4"/>
        <v>11000</v>
      </c>
    </row>
    <row r="15" spans="1:17" s="67" customFormat="1" ht="12.75" customHeight="1">
      <c r="A15" s="100" t="s">
        <v>55</v>
      </c>
      <c r="B15" s="100"/>
      <c r="C15" s="72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67" customFormat="1" ht="12.75" customHeight="1">
      <c r="A16" s="68">
        <v>3</v>
      </c>
      <c r="B16" s="81" t="s">
        <v>36</v>
      </c>
      <c r="C16" s="72"/>
      <c r="D16" s="79">
        <f>SUM(D17,D22)</f>
        <v>630000</v>
      </c>
      <c r="E16" s="79" t="e">
        <f aca="true" t="shared" si="6" ref="E16:O16">SUM(E17,E22)</f>
        <v>#REF!</v>
      </c>
      <c r="F16" s="79">
        <f t="shared" si="6"/>
        <v>630000</v>
      </c>
      <c r="G16" s="79" t="e">
        <f t="shared" si="6"/>
        <v>#REF!</v>
      </c>
      <c r="H16" s="79">
        <f t="shared" si="6"/>
        <v>0</v>
      </c>
      <c r="I16" s="79" t="e">
        <f t="shared" si="6"/>
        <v>#REF!</v>
      </c>
      <c r="J16" s="79">
        <f t="shared" si="6"/>
        <v>0</v>
      </c>
      <c r="K16" s="79">
        <f t="shared" si="6"/>
        <v>0</v>
      </c>
      <c r="L16" s="79">
        <f t="shared" si="6"/>
        <v>0</v>
      </c>
      <c r="M16" s="79">
        <f t="shared" si="6"/>
        <v>0</v>
      </c>
      <c r="N16" s="79">
        <f t="shared" si="6"/>
        <v>0</v>
      </c>
      <c r="O16" s="79">
        <f t="shared" si="6"/>
        <v>0</v>
      </c>
      <c r="P16" s="79">
        <f t="shared" si="3"/>
        <v>630000</v>
      </c>
      <c r="Q16" s="79">
        <f t="shared" si="4"/>
        <v>630000</v>
      </c>
    </row>
    <row r="17" spans="1:17" s="67" customFormat="1" ht="12.75" customHeight="1">
      <c r="A17" s="68">
        <v>32</v>
      </c>
      <c r="B17" s="73" t="s">
        <v>59</v>
      </c>
      <c r="C17" s="72"/>
      <c r="D17" s="79">
        <f>SUM(D18:D21)</f>
        <v>624600</v>
      </c>
      <c r="E17" s="79" t="e">
        <f aca="true" t="shared" si="7" ref="E17:O17">SUM(E18:E21)</f>
        <v>#REF!</v>
      </c>
      <c r="F17" s="79">
        <f t="shared" si="7"/>
        <v>624600</v>
      </c>
      <c r="G17" s="79" t="e">
        <f t="shared" si="7"/>
        <v>#REF!</v>
      </c>
      <c r="H17" s="79">
        <f t="shared" si="7"/>
        <v>0</v>
      </c>
      <c r="I17" s="79" t="e">
        <f t="shared" si="7"/>
        <v>#REF!</v>
      </c>
      <c r="J17" s="79">
        <f t="shared" si="7"/>
        <v>0</v>
      </c>
      <c r="K17" s="79">
        <f t="shared" si="7"/>
        <v>0</v>
      </c>
      <c r="L17" s="79">
        <f t="shared" si="7"/>
        <v>0</v>
      </c>
      <c r="M17" s="79">
        <f t="shared" si="7"/>
        <v>0</v>
      </c>
      <c r="N17" s="79">
        <f t="shared" si="7"/>
        <v>0</v>
      </c>
      <c r="O17" s="79">
        <f t="shared" si="7"/>
        <v>0</v>
      </c>
      <c r="P17" s="80">
        <f t="shared" si="3"/>
        <v>624600</v>
      </c>
      <c r="Q17" s="80">
        <f t="shared" si="4"/>
        <v>624600</v>
      </c>
    </row>
    <row r="18" spans="1:17" ht="12.75">
      <c r="A18" s="74">
        <v>321</v>
      </c>
      <c r="B18" s="69" t="s">
        <v>40</v>
      </c>
      <c r="C18" s="72">
        <v>140240</v>
      </c>
      <c r="D18" s="80">
        <v>285000</v>
      </c>
      <c r="E18" s="80">
        <v>140240</v>
      </c>
      <c r="F18" s="80">
        <v>285000</v>
      </c>
      <c r="G18" s="80" t="e">
        <f>SUM(#REF!)</f>
        <v>#REF!</v>
      </c>
      <c r="H18" s="80">
        <v>0</v>
      </c>
      <c r="I18" s="79" t="e">
        <f>SUM(#REF!)</f>
        <v>#REF!</v>
      </c>
      <c r="J18" s="79">
        <v>0</v>
      </c>
      <c r="K18" s="79"/>
      <c r="L18" s="79">
        <v>0</v>
      </c>
      <c r="M18" s="79">
        <v>0</v>
      </c>
      <c r="N18" s="79"/>
      <c r="O18" s="79">
        <v>0</v>
      </c>
      <c r="P18" s="80">
        <f t="shared" si="3"/>
        <v>285000</v>
      </c>
      <c r="Q18" s="80">
        <f t="shared" si="4"/>
        <v>285000</v>
      </c>
    </row>
    <row r="19" spans="1:19" ht="12.75">
      <c r="A19" s="74">
        <v>322</v>
      </c>
      <c r="B19" s="69" t="s">
        <v>41</v>
      </c>
      <c r="C19" s="72">
        <v>347077</v>
      </c>
      <c r="D19" s="80">
        <v>175400</v>
      </c>
      <c r="E19" s="80" t="e">
        <f>SUM(#REF!)</f>
        <v>#REF!</v>
      </c>
      <c r="F19" s="80">
        <v>175400</v>
      </c>
      <c r="G19" s="80" t="e">
        <f>SUM(#REF!)</f>
        <v>#REF!</v>
      </c>
      <c r="H19" s="80">
        <v>0</v>
      </c>
      <c r="I19" s="79" t="e">
        <f>SUM(#REF!)</f>
        <v>#REF!</v>
      </c>
      <c r="J19" s="79">
        <v>0</v>
      </c>
      <c r="K19" s="79"/>
      <c r="L19" s="79">
        <v>0</v>
      </c>
      <c r="M19" s="79">
        <v>0</v>
      </c>
      <c r="N19" s="79"/>
      <c r="O19" s="79">
        <v>0</v>
      </c>
      <c r="P19" s="80">
        <f t="shared" si="3"/>
        <v>175400</v>
      </c>
      <c r="Q19" s="80">
        <f t="shared" si="4"/>
        <v>175400</v>
      </c>
      <c r="S19" s="49"/>
    </row>
    <row r="20" spans="1:17" ht="12.75">
      <c r="A20" s="74">
        <v>323</v>
      </c>
      <c r="B20" s="69" t="s">
        <v>42</v>
      </c>
      <c r="C20" s="72">
        <v>128100</v>
      </c>
      <c r="D20" s="80">
        <v>161200</v>
      </c>
      <c r="E20" s="80">
        <v>98000</v>
      </c>
      <c r="F20" s="80">
        <v>161200</v>
      </c>
      <c r="G20" s="80" t="e">
        <f>SUM(#REF!)</f>
        <v>#REF!</v>
      </c>
      <c r="H20" s="80">
        <v>0</v>
      </c>
      <c r="I20" s="79" t="e">
        <f>SUM(#REF!)</f>
        <v>#REF!</v>
      </c>
      <c r="J20" s="79">
        <v>0</v>
      </c>
      <c r="K20" s="79"/>
      <c r="L20" s="79">
        <v>0</v>
      </c>
      <c r="M20" s="79">
        <v>0</v>
      </c>
      <c r="N20" s="79"/>
      <c r="O20" s="79">
        <v>0</v>
      </c>
      <c r="P20" s="80">
        <f t="shared" si="3"/>
        <v>161200</v>
      </c>
      <c r="Q20" s="80">
        <f t="shared" si="4"/>
        <v>161200</v>
      </c>
    </row>
    <row r="21" spans="1:17" ht="12.75">
      <c r="A21" s="74">
        <v>329</v>
      </c>
      <c r="B21" s="69" t="s">
        <v>43</v>
      </c>
      <c r="C21" s="72">
        <v>14500</v>
      </c>
      <c r="D21" s="80">
        <v>3000</v>
      </c>
      <c r="E21" s="80">
        <v>14500</v>
      </c>
      <c r="F21" s="80">
        <v>3000</v>
      </c>
      <c r="G21" s="80" t="e">
        <f>SUM(#REF!)</f>
        <v>#REF!</v>
      </c>
      <c r="H21" s="80">
        <v>0</v>
      </c>
      <c r="I21" s="79" t="e">
        <f>SUM(#REF!)</f>
        <v>#REF!</v>
      </c>
      <c r="J21" s="79">
        <v>0</v>
      </c>
      <c r="K21" s="79"/>
      <c r="L21" s="79">
        <v>0</v>
      </c>
      <c r="M21" s="79">
        <v>0</v>
      </c>
      <c r="N21" s="79"/>
      <c r="O21" s="79">
        <v>0</v>
      </c>
      <c r="P21" s="80">
        <f t="shared" si="3"/>
        <v>3000</v>
      </c>
      <c r="Q21" s="80">
        <f t="shared" si="4"/>
        <v>3000</v>
      </c>
    </row>
    <row r="22" spans="1:17" ht="12.75">
      <c r="A22" s="68">
        <v>34</v>
      </c>
      <c r="B22" s="73" t="s">
        <v>44</v>
      </c>
      <c r="C22" s="72"/>
      <c r="D22" s="79">
        <f>D23</f>
        <v>5400</v>
      </c>
      <c r="E22" s="79" t="e">
        <f aca="true" t="shared" si="8" ref="E22:Q22">E23</f>
        <v>#REF!</v>
      </c>
      <c r="F22" s="79">
        <f t="shared" si="8"/>
        <v>5400</v>
      </c>
      <c r="G22" s="79" t="e">
        <f t="shared" si="8"/>
        <v>#REF!</v>
      </c>
      <c r="H22" s="79">
        <f t="shared" si="8"/>
        <v>0</v>
      </c>
      <c r="I22" s="79" t="e">
        <f t="shared" si="8"/>
        <v>#REF!</v>
      </c>
      <c r="J22" s="79">
        <f t="shared" si="8"/>
        <v>0</v>
      </c>
      <c r="K22" s="79">
        <f t="shared" si="8"/>
        <v>0</v>
      </c>
      <c r="L22" s="79">
        <f t="shared" si="8"/>
        <v>0</v>
      </c>
      <c r="M22" s="79">
        <f t="shared" si="8"/>
        <v>0</v>
      </c>
      <c r="N22" s="79">
        <f t="shared" si="8"/>
        <v>0</v>
      </c>
      <c r="O22" s="79">
        <f t="shared" si="8"/>
        <v>0</v>
      </c>
      <c r="P22" s="79">
        <f t="shared" si="8"/>
        <v>5400</v>
      </c>
      <c r="Q22" s="79">
        <f t="shared" si="8"/>
        <v>5400</v>
      </c>
    </row>
    <row r="23" spans="1:17" ht="12.75">
      <c r="A23" s="74">
        <v>343</v>
      </c>
      <c r="B23" s="69" t="s">
        <v>44</v>
      </c>
      <c r="C23" s="72">
        <v>5000</v>
      </c>
      <c r="D23" s="80">
        <v>5400</v>
      </c>
      <c r="E23" s="80" t="e">
        <f>SUM(#REF!)</f>
        <v>#REF!</v>
      </c>
      <c r="F23" s="80">
        <v>5400</v>
      </c>
      <c r="G23" s="79" t="e">
        <f>SUM(#REF!)</f>
        <v>#REF!</v>
      </c>
      <c r="H23" s="79">
        <v>0</v>
      </c>
      <c r="I23" s="79" t="e">
        <f>SUM(#REF!)</f>
        <v>#REF!</v>
      </c>
      <c r="J23" s="79">
        <v>0</v>
      </c>
      <c r="K23" s="79"/>
      <c r="L23" s="79">
        <v>0</v>
      </c>
      <c r="M23" s="79">
        <v>0</v>
      </c>
      <c r="N23" s="79"/>
      <c r="O23" s="79">
        <v>0</v>
      </c>
      <c r="P23" s="80">
        <f t="shared" si="3"/>
        <v>5400</v>
      </c>
      <c r="Q23" s="80">
        <f t="shared" si="4"/>
        <v>5400</v>
      </c>
    </row>
    <row r="24" spans="1:17" ht="12.75">
      <c r="A24" s="109" t="s">
        <v>57</v>
      </c>
      <c r="B24" s="110"/>
      <c r="C24" s="110"/>
      <c r="D24" s="110"/>
      <c r="E24" s="110"/>
      <c r="F24" s="111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2.75">
      <c r="A25" s="100" t="s">
        <v>60</v>
      </c>
      <c r="B25" s="100" t="s">
        <v>36</v>
      </c>
      <c r="C25" s="72"/>
      <c r="D25" s="79">
        <f>SUM(D26,D33)</f>
        <v>73000</v>
      </c>
      <c r="E25" s="79" t="e">
        <f aca="true" t="shared" si="9" ref="E25:Q25">SUM(E26,E33)</f>
        <v>#REF!</v>
      </c>
      <c r="F25" s="79">
        <f t="shared" si="9"/>
        <v>0</v>
      </c>
      <c r="G25" s="79" t="e">
        <f t="shared" si="9"/>
        <v>#REF!</v>
      </c>
      <c r="H25" s="79">
        <f t="shared" si="9"/>
        <v>0</v>
      </c>
      <c r="I25" s="79" t="e">
        <f t="shared" si="9"/>
        <v>#REF!</v>
      </c>
      <c r="J25" s="79">
        <f t="shared" si="9"/>
        <v>69000</v>
      </c>
      <c r="K25" s="79" t="e">
        <f t="shared" si="9"/>
        <v>#REF!</v>
      </c>
      <c r="L25" s="79">
        <f t="shared" si="9"/>
        <v>0</v>
      </c>
      <c r="M25" s="79">
        <f t="shared" si="9"/>
        <v>4000</v>
      </c>
      <c r="N25" s="79" t="e">
        <f t="shared" si="9"/>
        <v>#REF!</v>
      </c>
      <c r="O25" s="79">
        <f t="shared" si="9"/>
        <v>0</v>
      </c>
      <c r="P25" s="79">
        <f t="shared" si="9"/>
        <v>73000</v>
      </c>
      <c r="Q25" s="79">
        <f t="shared" si="9"/>
        <v>73000</v>
      </c>
    </row>
    <row r="26" spans="1:17" ht="12.75">
      <c r="A26" s="68">
        <v>3</v>
      </c>
      <c r="B26" s="81" t="s">
        <v>36</v>
      </c>
      <c r="C26" s="72"/>
      <c r="D26" s="79">
        <f>D27</f>
        <v>69000</v>
      </c>
      <c r="E26" s="79" t="e">
        <f aca="true" t="shared" si="10" ref="E26:Q26">E27</f>
        <v>#REF!</v>
      </c>
      <c r="F26" s="79">
        <f t="shared" si="10"/>
        <v>0</v>
      </c>
      <c r="G26" s="79" t="e">
        <f t="shared" si="10"/>
        <v>#REF!</v>
      </c>
      <c r="H26" s="79">
        <f t="shared" si="10"/>
        <v>0</v>
      </c>
      <c r="I26" s="79" t="e">
        <f t="shared" si="10"/>
        <v>#REF!</v>
      </c>
      <c r="J26" s="79">
        <f t="shared" si="10"/>
        <v>65000</v>
      </c>
      <c r="K26" s="79" t="e">
        <f t="shared" si="10"/>
        <v>#REF!</v>
      </c>
      <c r="L26" s="79">
        <f t="shared" si="10"/>
        <v>0</v>
      </c>
      <c r="M26" s="79">
        <f t="shared" si="10"/>
        <v>4000</v>
      </c>
      <c r="N26" s="79" t="e">
        <f t="shared" si="10"/>
        <v>#REF!</v>
      </c>
      <c r="O26" s="79">
        <f t="shared" si="10"/>
        <v>0</v>
      </c>
      <c r="P26" s="79">
        <f t="shared" si="10"/>
        <v>69000</v>
      </c>
      <c r="Q26" s="79">
        <f t="shared" si="10"/>
        <v>69000</v>
      </c>
    </row>
    <row r="27" spans="1:17" ht="12.75">
      <c r="A27" s="68">
        <v>32</v>
      </c>
      <c r="B27" s="73" t="s">
        <v>59</v>
      </c>
      <c r="C27" s="72"/>
      <c r="D27" s="79">
        <f>SUM(D28:D31)</f>
        <v>69000</v>
      </c>
      <c r="E27" s="79" t="e">
        <f aca="true" t="shared" si="11" ref="E27:Q27">SUM(E28:E31)</f>
        <v>#REF!</v>
      </c>
      <c r="F27" s="79">
        <f t="shared" si="11"/>
        <v>0</v>
      </c>
      <c r="G27" s="79" t="e">
        <f t="shared" si="11"/>
        <v>#REF!</v>
      </c>
      <c r="H27" s="79">
        <f t="shared" si="11"/>
        <v>0</v>
      </c>
      <c r="I27" s="79" t="e">
        <f t="shared" si="11"/>
        <v>#REF!</v>
      </c>
      <c r="J27" s="79">
        <f t="shared" si="11"/>
        <v>65000</v>
      </c>
      <c r="K27" s="79" t="e">
        <f t="shared" si="11"/>
        <v>#REF!</v>
      </c>
      <c r="L27" s="79">
        <f t="shared" si="11"/>
        <v>0</v>
      </c>
      <c r="M27" s="79">
        <f t="shared" si="11"/>
        <v>4000</v>
      </c>
      <c r="N27" s="79" t="e">
        <f t="shared" si="11"/>
        <v>#REF!</v>
      </c>
      <c r="O27" s="79">
        <f t="shared" si="11"/>
        <v>0</v>
      </c>
      <c r="P27" s="79">
        <f t="shared" si="11"/>
        <v>69000</v>
      </c>
      <c r="Q27" s="79">
        <f t="shared" si="11"/>
        <v>69000</v>
      </c>
    </row>
    <row r="28" spans="1:17" ht="12.75">
      <c r="A28" s="74">
        <v>321</v>
      </c>
      <c r="B28" s="69" t="s">
        <v>40</v>
      </c>
      <c r="C28" s="72"/>
      <c r="D28" s="80">
        <v>11500</v>
      </c>
      <c r="E28" s="80" t="e">
        <f>#REF!</f>
        <v>#REF!</v>
      </c>
      <c r="F28" s="80">
        <v>0</v>
      </c>
      <c r="G28" s="80" t="e">
        <f>#REF!</f>
        <v>#REF!</v>
      </c>
      <c r="H28" s="80">
        <v>0</v>
      </c>
      <c r="I28" s="80" t="e">
        <f>#REF!</f>
        <v>#REF!</v>
      </c>
      <c r="J28" s="80">
        <v>11500</v>
      </c>
      <c r="K28" s="79" t="e">
        <f>#REF!</f>
        <v>#REF!</v>
      </c>
      <c r="L28" s="79">
        <v>0</v>
      </c>
      <c r="M28" s="80">
        <v>0</v>
      </c>
      <c r="N28" s="80" t="e">
        <f>#REF!</f>
        <v>#REF!</v>
      </c>
      <c r="O28" s="80">
        <v>0</v>
      </c>
      <c r="P28" s="80">
        <f>D28</f>
        <v>11500</v>
      </c>
      <c r="Q28" s="80">
        <f aca="true" t="shared" si="12" ref="Q28:Q35">D28</f>
        <v>11500</v>
      </c>
    </row>
    <row r="29" spans="1:17" s="67" customFormat="1" ht="12.75" customHeight="1">
      <c r="A29" s="74">
        <v>322</v>
      </c>
      <c r="B29" s="69" t="s">
        <v>41</v>
      </c>
      <c r="C29" s="72"/>
      <c r="D29" s="80">
        <v>48500</v>
      </c>
      <c r="E29" s="80" t="e">
        <f>SUM(#REF!)</f>
        <v>#REF!</v>
      </c>
      <c r="F29" s="80">
        <v>0</v>
      </c>
      <c r="G29" s="80" t="e">
        <f>SUM(#REF!)</f>
        <v>#REF!</v>
      </c>
      <c r="H29" s="80">
        <v>0</v>
      </c>
      <c r="I29" s="80" t="e">
        <f>SUM(#REF!)</f>
        <v>#REF!</v>
      </c>
      <c r="J29" s="80">
        <v>45500</v>
      </c>
      <c r="K29" s="79" t="e">
        <f>SUM(#REF!)</f>
        <v>#REF!</v>
      </c>
      <c r="L29" s="79">
        <v>0</v>
      </c>
      <c r="M29" s="80">
        <v>3000</v>
      </c>
      <c r="N29" s="80" t="e">
        <f>SUM(#REF!)</f>
        <v>#REF!</v>
      </c>
      <c r="O29" s="80">
        <v>0</v>
      </c>
      <c r="P29" s="80">
        <f>D29</f>
        <v>48500</v>
      </c>
      <c r="Q29" s="80">
        <f t="shared" si="12"/>
        <v>48500</v>
      </c>
    </row>
    <row r="30" spans="1:17" s="67" customFormat="1" ht="12.75" customHeight="1">
      <c r="A30" s="74">
        <v>323</v>
      </c>
      <c r="B30" s="69" t="s">
        <v>42</v>
      </c>
      <c r="C30" s="72"/>
      <c r="D30" s="80">
        <v>5000</v>
      </c>
      <c r="E30" s="80"/>
      <c r="F30" s="80">
        <v>0</v>
      </c>
      <c r="G30" s="80"/>
      <c r="H30" s="80">
        <v>0</v>
      </c>
      <c r="I30" s="80"/>
      <c r="J30" s="80">
        <v>5000</v>
      </c>
      <c r="K30" s="79"/>
      <c r="L30" s="79">
        <v>0</v>
      </c>
      <c r="M30" s="80">
        <v>0</v>
      </c>
      <c r="N30" s="80"/>
      <c r="O30" s="80">
        <v>0</v>
      </c>
      <c r="P30" s="80">
        <f>D30</f>
        <v>5000</v>
      </c>
      <c r="Q30" s="80">
        <f t="shared" si="12"/>
        <v>5000</v>
      </c>
    </row>
    <row r="31" spans="1:17" s="67" customFormat="1" ht="12.75" customHeight="1">
      <c r="A31" s="74">
        <v>329</v>
      </c>
      <c r="B31" s="69" t="s">
        <v>43</v>
      </c>
      <c r="C31" s="72"/>
      <c r="D31" s="80">
        <v>4000</v>
      </c>
      <c r="E31" s="80"/>
      <c r="F31" s="80">
        <v>0</v>
      </c>
      <c r="G31" s="80"/>
      <c r="H31" s="80">
        <v>0</v>
      </c>
      <c r="I31" s="80"/>
      <c r="J31" s="80">
        <v>3000</v>
      </c>
      <c r="K31" s="79"/>
      <c r="L31" s="79">
        <v>0</v>
      </c>
      <c r="M31" s="80">
        <v>1000</v>
      </c>
      <c r="N31" s="80"/>
      <c r="O31" s="80">
        <v>0</v>
      </c>
      <c r="P31" s="80">
        <f>D31</f>
        <v>4000</v>
      </c>
      <c r="Q31" s="80">
        <f t="shared" si="12"/>
        <v>4000</v>
      </c>
    </row>
    <row r="32" spans="1:17" s="67" customFormat="1" ht="12.75">
      <c r="A32" s="68" t="s">
        <v>68</v>
      </c>
      <c r="B32" s="82" t="s">
        <v>69</v>
      </c>
      <c r="C32" s="7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s="67" customFormat="1" ht="12.75" customHeight="1">
      <c r="A33" s="68">
        <v>4</v>
      </c>
      <c r="B33" s="81" t="s">
        <v>62</v>
      </c>
      <c r="C33" s="72"/>
      <c r="D33" s="79">
        <v>4000</v>
      </c>
      <c r="E33" s="79"/>
      <c r="F33" s="79">
        <v>0</v>
      </c>
      <c r="G33" s="79"/>
      <c r="H33" s="79">
        <v>0</v>
      </c>
      <c r="I33" s="79"/>
      <c r="J33" s="79">
        <v>4000</v>
      </c>
      <c r="K33" s="79"/>
      <c r="L33" s="79">
        <v>0</v>
      </c>
      <c r="M33" s="79">
        <v>0</v>
      </c>
      <c r="N33" s="79"/>
      <c r="O33" s="79">
        <v>0</v>
      </c>
      <c r="P33" s="79">
        <v>4000</v>
      </c>
      <c r="Q33" s="79">
        <v>4000</v>
      </c>
    </row>
    <row r="34" spans="1:17" s="67" customFormat="1" ht="12.75" customHeight="1">
      <c r="A34" s="68">
        <v>42</v>
      </c>
      <c r="B34" s="73" t="s">
        <v>61</v>
      </c>
      <c r="C34" s="72"/>
      <c r="D34" s="79">
        <v>4000</v>
      </c>
      <c r="E34" s="79"/>
      <c r="F34" s="79">
        <v>0</v>
      </c>
      <c r="G34" s="79"/>
      <c r="H34" s="79">
        <v>0</v>
      </c>
      <c r="I34" s="79"/>
      <c r="J34" s="79">
        <v>4000</v>
      </c>
      <c r="K34" s="79"/>
      <c r="L34" s="79">
        <v>0</v>
      </c>
      <c r="M34" s="79">
        <v>0</v>
      </c>
      <c r="N34" s="79"/>
      <c r="O34" s="79">
        <v>0</v>
      </c>
      <c r="P34" s="79">
        <f>D34</f>
        <v>4000</v>
      </c>
      <c r="Q34" s="79">
        <f t="shared" si="12"/>
        <v>4000</v>
      </c>
    </row>
    <row r="35" spans="1:17" s="67" customFormat="1" ht="12.75" customHeight="1">
      <c r="A35" s="74">
        <v>422</v>
      </c>
      <c r="B35" s="69" t="s">
        <v>49</v>
      </c>
      <c r="C35" s="70"/>
      <c r="D35" s="80">
        <v>4000</v>
      </c>
      <c r="E35" s="79"/>
      <c r="F35" s="80">
        <v>0</v>
      </c>
      <c r="G35" s="80"/>
      <c r="H35" s="80">
        <v>0</v>
      </c>
      <c r="I35" s="80"/>
      <c r="J35" s="80">
        <v>4000</v>
      </c>
      <c r="K35" s="80"/>
      <c r="L35" s="80">
        <v>0</v>
      </c>
      <c r="M35" s="80">
        <v>0</v>
      </c>
      <c r="N35" s="80"/>
      <c r="O35" s="80">
        <v>0</v>
      </c>
      <c r="P35" s="80">
        <v>4000</v>
      </c>
      <c r="Q35" s="80">
        <f t="shared" si="12"/>
        <v>4000</v>
      </c>
    </row>
    <row r="36" spans="1:17" s="67" customFormat="1" ht="12.75" customHeight="1">
      <c r="A36" s="100" t="s">
        <v>63</v>
      </c>
      <c r="B36" s="100"/>
      <c r="C36" s="70"/>
      <c r="D36" s="80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67" customFormat="1" ht="12.75" customHeight="1">
      <c r="A37" s="101" t="s">
        <v>74</v>
      </c>
      <c r="B37" s="102"/>
      <c r="C37" s="70"/>
      <c r="D37" s="79">
        <f>SUM(D38,D43)</f>
        <v>19000</v>
      </c>
      <c r="E37" s="79">
        <f aca="true" t="shared" si="13" ref="E37:Q37">SUM(E38,E43)</f>
        <v>0</v>
      </c>
      <c r="F37" s="79">
        <f t="shared" si="13"/>
        <v>0</v>
      </c>
      <c r="G37" s="79">
        <f t="shared" si="13"/>
        <v>0</v>
      </c>
      <c r="H37" s="79">
        <f t="shared" si="13"/>
        <v>0</v>
      </c>
      <c r="I37" s="79">
        <f t="shared" si="13"/>
        <v>0</v>
      </c>
      <c r="J37" s="79">
        <f t="shared" si="13"/>
        <v>19000</v>
      </c>
      <c r="K37" s="79">
        <f t="shared" si="13"/>
        <v>0</v>
      </c>
      <c r="L37" s="79">
        <f t="shared" si="13"/>
        <v>0</v>
      </c>
      <c r="M37" s="79">
        <f t="shared" si="13"/>
        <v>0</v>
      </c>
      <c r="N37" s="79">
        <f t="shared" si="13"/>
        <v>0</v>
      </c>
      <c r="O37" s="79">
        <f t="shared" si="13"/>
        <v>0</v>
      </c>
      <c r="P37" s="79">
        <f t="shared" si="13"/>
        <v>19000</v>
      </c>
      <c r="Q37" s="79">
        <f t="shared" si="13"/>
        <v>19000</v>
      </c>
    </row>
    <row r="38" spans="1:17" s="67" customFormat="1" ht="12.75" customHeight="1">
      <c r="A38" s="68">
        <v>3</v>
      </c>
      <c r="B38" s="73" t="s">
        <v>50</v>
      </c>
      <c r="C38" s="70"/>
      <c r="D38" s="79">
        <v>12000</v>
      </c>
      <c r="E38" s="79"/>
      <c r="F38" s="79">
        <v>0</v>
      </c>
      <c r="G38" s="79">
        <f aca="true" t="shared" si="14" ref="G38:N38">SUM(G40:G41)</f>
        <v>0</v>
      </c>
      <c r="H38" s="79">
        <v>0</v>
      </c>
      <c r="I38" s="79">
        <f t="shared" si="14"/>
        <v>0</v>
      </c>
      <c r="J38" s="79">
        <f t="shared" si="14"/>
        <v>12000</v>
      </c>
      <c r="K38" s="79">
        <f t="shared" si="14"/>
        <v>0</v>
      </c>
      <c r="L38" s="80">
        <v>0</v>
      </c>
      <c r="M38" s="80">
        <v>0</v>
      </c>
      <c r="N38" s="80">
        <f t="shared" si="14"/>
        <v>0</v>
      </c>
      <c r="O38" s="80">
        <v>0</v>
      </c>
      <c r="P38" s="79">
        <f>D38</f>
        <v>12000</v>
      </c>
      <c r="Q38" s="79">
        <f>D38</f>
        <v>12000</v>
      </c>
    </row>
    <row r="39" spans="1:17" s="67" customFormat="1" ht="12.75" customHeight="1">
      <c r="A39" s="68">
        <v>32</v>
      </c>
      <c r="B39" s="73" t="s">
        <v>59</v>
      </c>
      <c r="C39" s="70"/>
      <c r="D39" s="79">
        <v>12000</v>
      </c>
      <c r="E39" s="79"/>
      <c r="F39" s="79"/>
      <c r="G39" s="79"/>
      <c r="H39" s="79"/>
      <c r="I39" s="79"/>
      <c r="J39" s="79">
        <v>19000</v>
      </c>
      <c r="K39" s="79"/>
      <c r="L39" s="80"/>
      <c r="M39" s="80"/>
      <c r="N39" s="80"/>
      <c r="O39" s="80"/>
      <c r="P39" s="79">
        <f>D39</f>
        <v>12000</v>
      </c>
      <c r="Q39" s="79">
        <f>D39</f>
        <v>12000</v>
      </c>
    </row>
    <row r="40" spans="1:17" s="67" customFormat="1" ht="12.75" customHeight="1">
      <c r="A40" s="74">
        <v>322</v>
      </c>
      <c r="B40" s="69" t="s">
        <v>41</v>
      </c>
      <c r="C40" s="70"/>
      <c r="D40" s="80">
        <v>5000</v>
      </c>
      <c r="E40" s="80"/>
      <c r="F40" s="80">
        <v>0</v>
      </c>
      <c r="G40" s="80"/>
      <c r="H40" s="80">
        <v>0</v>
      </c>
      <c r="I40" s="80"/>
      <c r="J40" s="80">
        <v>5000</v>
      </c>
      <c r="K40" s="79"/>
      <c r="L40" s="80">
        <v>0</v>
      </c>
      <c r="M40" s="80">
        <v>0</v>
      </c>
      <c r="N40" s="80"/>
      <c r="O40" s="80">
        <v>0</v>
      </c>
      <c r="P40" s="80">
        <f>D40</f>
        <v>5000</v>
      </c>
      <c r="Q40" s="80">
        <f>D40</f>
        <v>5000</v>
      </c>
    </row>
    <row r="41" spans="1:17" s="67" customFormat="1" ht="12.75" customHeight="1">
      <c r="A41" s="74">
        <v>323</v>
      </c>
      <c r="B41" s="69" t="s">
        <v>42</v>
      </c>
      <c r="C41" s="72"/>
      <c r="D41" s="80">
        <f>SUM(F41:O41)</f>
        <v>7000</v>
      </c>
      <c r="E41" s="80"/>
      <c r="F41" s="80">
        <v>0</v>
      </c>
      <c r="G41" s="80"/>
      <c r="H41" s="80">
        <v>0</v>
      </c>
      <c r="I41" s="80"/>
      <c r="J41" s="80">
        <v>7000</v>
      </c>
      <c r="K41" s="79"/>
      <c r="L41" s="80">
        <v>0</v>
      </c>
      <c r="M41" s="80">
        <v>0</v>
      </c>
      <c r="N41" s="80"/>
      <c r="O41" s="80">
        <v>0</v>
      </c>
      <c r="P41" s="80">
        <f>D41</f>
        <v>7000</v>
      </c>
      <c r="Q41" s="80">
        <f>D41</f>
        <v>7000</v>
      </c>
    </row>
    <row r="42" spans="1:17" s="67" customFormat="1" ht="12.75" customHeight="1">
      <c r="A42" s="68" t="s">
        <v>68</v>
      </c>
      <c r="B42" s="82" t="s">
        <v>73</v>
      </c>
      <c r="C42" s="72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s="67" customFormat="1" ht="12.75" customHeight="1">
      <c r="A43" s="68">
        <v>4</v>
      </c>
      <c r="B43" s="81" t="s">
        <v>62</v>
      </c>
      <c r="C43" s="72"/>
      <c r="D43" s="79">
        <v>7000</v>
      </c>
      <c r="E43" s="79"/>
      <c r="F43" s="79">
        <v>0</v>
      </c>
      <c r="G43" s="79"/>
      <c r="H43" s="79">
        <v>0</v>
      </c>
      <c r="I43" s="79"/>
      <c r="J43" s="79">
        <v>7000</v>
      </c>
      <c r="K43" s="79"/>
      <c r="L43" s="79">
        <v>0</v>
      </c>
      <c r="M43" s="79">
        <v>0</v>
      </c>
      <c r="N43" s="79"/>
      <c r="O43" s="79">
        <v>0</v>
      </c>
      <c r="P43" s="79">
        <v>7000</v>
      </c>
      <c r="Q43" s="79">
        <v>7000</v>
      </c>
    </row>
    <row r="44" spans="1:17" s="67" customFormat="1" ht="12.75" customHeight="1">
      <c r="A44" s="68">
        <v>42</v>
      </c>
      <c r="B44" s="73" t="s">
        <v>61</v>
      </c>
      <c r="C44" s="72"/>
      <c r="D44" s="79">
        <v>7000</v>
      </c>
      <c r="E44" s="79"/>
      <c r="F44" s="79">
        <v>0</v>
      </c>
      <c r="G44" s="79"/>
      <c r="H44" s="79">
        <v>0</v>
      </c>
      <c r="I44" s="79"/>
      <c r="J44" s="79">
        <v>7000</v>
      </c>
      <c r="K44" s="79"/>
      <c r="L44" s="79">
        <v>0</v>
      </c>
      <c r="M44" s="79">
        <v>0</v>
      </c>
      <c r="N44" s="79"/>
      <c r="O44" s="79">
        <v>0</v>
      </c>
      <c r="P44" s="79">
        <f>D44</f>
        <v>7000</v>
      </c>
      <c r="Q44" s="79">
        <f>D44</f>
        <v>7000</v>
      </c>
    </row>
    <row r="45" spans="1:17" s="67" customFormat="1" ht="12.75" customHeight="1">
      <c r="A45" s="74">
        <v>422</v>
      </c>
      <c r="B45" s="69" t="s">
        <v>49</v>
      </c>
      <c r="C45" s="70"/>
      <c r="D45" s="80">
        <v>7000</v>
      </c>
      <c r="E45" s="79"/>
      <c r="F45" s="80">
        <v>0</v>
      </c>
      <c r="G45" s="80"/>
      <c r="H45" s="80">
        <v>0</v>
      </c>
      <c r="I45" s="80"/>
      <c r="J45" s="80">
        <v>7000</v>
      </c>
      <c r="K45" s="80"/>
      <c r="L45" s="80">
        <v>0</v>
      </c>
      <c r="M45" s="80">
        <v>0</v>
      </c>
      <c r="N45" s="80"/>
      <c r="O45" s="80">
        <v>0</v>
      </c>
      <c r="P45" s="80">
        <v>7000</v>
      </c>
      <c r="Q45" s="80">
        <f>D45</f>
        <v>7000</v>
      </c>
    </row>
    <row r="46" spans="1:17" s="67" customFormat="1" ht="12.75" customHeight="1">
      <c r="A46" s="100" t="s">
        <v>64</v>
      </c>
      <c r="B46" s="100"/>
      <c r="C46" s="72"/>
      <c r="D46" s="80"/>
      <c r="E46" s="80"/>
      <c r="F46" s="80"/>
      <c r="G46" s="80"/>
      <c r="H46" s="80"/>
      <c r="I46" s="80"/>
      <c r="J46" s="80"/>
      <c r="K46" s="79"/>
      <c r="L46" s="79"/>
      <c r="M46" s="79"/>
      <c r="N46" s="79"/>
      <c r="O46" s="79"/>
      <c r="P46" s="79"/>
      <c r="Q46" s="79"/>
    </row>
    <row r="47" spans="1:17" s="67" customFormat="1" ht="14.25" customHeight="1">
      <c r="A47" s="68">
        <v>3</v>
      </c>
      <c r="B47" s="73" t="s">
        <v>36</v>
      </c>
      <c r="C47" s="72"/>
      <c r="D47" s="79">
        <v>6000</v>
      </c>
      <c r="E47" s="79"/>
      <c r="F47" s="79">
        <v>0</v>
      </c>
      <c r="G47" s="79">
        <f aca="true" t="shared" si="15" ref="G47:N47">SUM(G49:G51)</f>
        <v>0</v>
      </c>
      <c r="H47" s="79">
        <v>0</v>
      </c>
      <c r="I47" s="79">
        <f t="shared" si="15"/>
        <v>0</v>
      </c>
      <c r="J47" s="79">
        <f t="shared" si="15"/>
        <v>6000</v>
      </c>
      <c r="K47" s="79">
        <f t="shared" si="15"/>
        <v>0</v>
      </c>
      <c r="L47" s="80">
        <v>0</v>
      </c>
      <c r="M47" s="80">
        <v>0</v>
      </c>
      <c r="N47" s="80">
        <f t="shared" si="15"/>
        <v>0</v>
      </c>
      <c r="O47" s="80">
        <v>0</v>
      </c>
      <c r="P47" s="79">
        <f>D47</f>
        <v>6000</v>
      </c>
      <c r="Q47" s="79">
        <f>D47</f>
        <v>6000</v>
      </c>
    </row>
    <row r="48" spans="1:17" s="67" customFormat="1" ht="14.25" customHeight="1">
      <c r="A48" s="68">
        <v>32</v>
      </c>
      <c r="B48" s="73" t="s">
        <v>59</v>
      </c>
      <c r="C48" s="72"/>
      <c r="D48" s="79">
        <v>6000</v>
      </c>
      <c r="E48" s="79"/>
      <c r="F48" s="79">
        <v>0</v>
      </c>
      <c r="G48" s="79"/>
      <c r="H48" s="79">
        <v>0</v>
      </c>
      <c r="I48" s="79"/>
      <c r="J48" s="79">
        <v>6000</v>
      </c>
      <c r="K48" s="79"/>
      <c r="L48" s="80">
        <v>0</v>
      </c>
      <c r="M48" s="80">
        <v>0</v>
      </c>
      <c r="N48" s="80"/>
      <c r="O48" s="80">
        <v>0</v>
      </c>
      <c r="P48" s="79">
        <v>6000</v>
      </c>
      <c r="Q48" s="79">
        <v>6000</v>
      </c>
    </row>
    <row r="49" spans="1:17" s="67" customFormat="1" ht="12.75" customHeight="1">
      <c r="A49" s="74">
        <v>322</v>
      </c>
      <c r="B49" s="69" t="s">
        <v>41</v>
      </c>
      <c r="C49" s="72"/>
      <c r="D49" s="80">
        <v>2500</v>
      </c>
      <c r="E49" s="80"/>
      <c r="F49" s="80">
        <v>0</v>
      </c>
      <c r="G49" s="80"/>
      <c r="H49" s="80">
        <v>0</v>
      </c>
      <c r="I49" s="80"/>
      <c r="J49" s="80">
        <v>2500</v>
      </c>
      <c r="K49" s="79"/>
      <c r="L49" s="80">
        <v>0</v>
      </c>
      <c r="M49" s="80">
        <v>0</v>
      </c>
      <c r="N49" s="80"/>
      <c r="O49" s="80">
        <v>0</v>
      </c>
      <c r="P49" s="80">
        <f>D49</f>
        <v>2500</v>
      </c>
      <c r="Q49" s="80">
        <f>D49</f>
        <v>2500</v>
      </c>
    </row>
    <row r="50" spans="1:17" s="67" customFormat="1" ht="12.75" customHeight="1">
      <c r="A50" s="74">
        <v>323</v>
      </c>
      <c r="B50" s="69" t="s">
        <v>42</v>
      </c>
      <c r="C50" s="72"/>
      <c r="D50" s="80">
        <v>2000</v>
      </c>
      <c r="E50" s="80"/>
      <c r="F50" s="80">
        <v>0</v>
      </c>
      <c r="G50" s="80"/>
      <c r="H50" s="80">
        <v>0</v>
      </c>
      <c r="I50" s="80"/>
      <c r="J50" s="80">
        <v>2000</v>
      </c>
      <c r="K50" s="79"/>
      <c r="L50" s="80">
        <v>0</v>
      </c>
      <c r="M50" s="80">
        <v>0</v>
      </c>
      <c r="N50" s="80"/>
      <c r="O50" s="80">
        <v>0</v>
      </c>
      <c r="P50" s="80">
        <f>D50</f>
        <v>2000</v>
      </c>
      <c r="Q50" s="80">
        <f>D50</f>
        <v>2000</v>
      </c>
    </row>
    <row r="51" spans="1:17" s="67" customFormat="1" ht="12.75" customHeight="1">
      <c r="A51" s="74">
        <v>329</v>
      </c>
      <c r="B51" s="69" t="s">
        <v>51</v>
      </c>
      <c r="C51" s="72"/>
      <c r="D51" s="80">
        <v>1500</v>
      </c>
      <c r="E51" s="80"/>
      <c r="F51" s="80">
        <v>0</v>
      </c>
      <c r="G51" s="80"/>
      <c r="H51" s="80">
        <v>0</v>
      </c>
      <c r="I51" s="80"/>
      <c r="J51" s="80">
        <v>1500</v>
      </c>
      <c r="K51" s="79"/>
      <c r="L51" s="80">
        <v>0</v>
      </c>
      <c r="M51" s="80">
        <v>0</v>
      </c>
      <c r="N51" s="80"/>
      <c r="O51" s="80">
        <v>0</v>
      </c>
      <c r="P51" s="80">
        <f>D51</f>
        <v>1500</v>
      </c>
      <c r="Q51" s="80">
        <f>D51</f>
        <v>1500</v>
      </c>
    </row>
    <row r="52" spans="1:17" s="67" customFormat="1" ht="24.75" customHeight="1">
      <c r="A52" s="103" t="s">
        <v>65</v>
      </c>
      <c r="B52" s="104"/>
      <c r="C52" s="72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s="67" customFormat="1" ht="12.75" customHeight="1">
      <c r="A53" s="68">
        <v>3</v>
      </c>
      <c r="B53" s="73" t="s">
        <v>50</v>
      </c>
      <c r="C53" s="72"/>
      <c r="D53" s="79">
        <v>12000</v>
      </c>
      <c r="E53" s="79"/>
      <c r="F53" s="79">
        <v>0</v>
      </c>
      <c r="G53" s="79">
        <f aca="true" t="shared" si="16" ref="G53:M53">SUM(G55:G58)</f>
        <v>0</v>
      </c>
      <c r="H53" s="79">
        <v>0</v>
      </c>
      <c r="I53" s="79">
        <f t="shared" si="16"/>
        <v>0</v>
      </c>
      <c r="J53" s="79">
        <v>0</v>
      </c>
      <c r="K53" s="79">
        <f t="shared" si="16"/>
        <v>0</v>
      </c>
      <c r="L53" s="79">
        <v>0</v>
      </c>
      <c r="M53" s="79">
        <f t="shared" si="16"/>
        <v>12000</v>
      </c>
      <c r="N53" s="79">
        <f>SUM(N55:N58)</f>
        <v>0</v>
      </c>
      <c r="O53" s="79">
        <v>0</v>
      </c>
      <c r="P53" s="79">
        <f>D53</f>
        <v>12000</v>
      </c>
      <c r="Q53" s="79">
        <f>D53</f>
        <v>12000</v>
      </c>
    </row>
    <row r="54" spans="1:17" s="67" customFormat="1" ht="12.75" customHeight="1">
      <c r="A54" s="68">
        <v>32</v>
      </c>
      <c r="B54" s="73" t="s">
        <v>59</v>
      </c>
      <c r="C54" s="72"/>
      <c r="D54" s="79">
        <v>12000</v>
      </c>
      <c r="E54" s="79"/>
      <c r="F54" s="79">
        <v>0</v>
      </c>
      <c r="G54" s="79"/>
      <c r="H54" s="79">
        <v>0</v>
      </c>
      <c r="I54" s="79"/>
      <c r="J54" s="79">
        <v>0</v>
      </c>
      <c r="K54" s="79"/>
      <c r="L54" s="79">
        <v>0</v>
      </c>
      <c r="M54" s="79">
        <v>12000</v>
      </c>
      <c r="N54" s="79"/>
      <c r="O54" s="79">
        <v>0</v>
      </c>
      <c r="P54" s="79">
        <v>12000</v>
      </c>
      <c r="Q54" s="79">
        <v>12000</v>
      </c>
    </row>
    <row r="55" spans="1:17" s="67" customFormat="1" ht="12.75" customHeight="1">
      <c r="A55" s="74">
        <v>321</v>
      </c>
      <c r="B55" s="69" t="s">
        <v>40</v>
      </c>
      <c r="C55" s="72"/>
      <c r="D55" s="80">
        <v>4600</v>
      </c>
      <c r="E55" s="80"/>
      <c r="F55" s="80">
        <v>0</v>
      </c>
      <c r="G55" s="80"/>
      <c r="H55" s="80">
        <v>0</v>
      </c>
      <c r="I55" s="80"/>
      <c r="J55" s="80">
        <v>0</v>
      </c>
      <c r="K55" s="80"/>
      <c r="L55" s="80">
        <v>0</v>
      </c>
      <c r="M55" s="80">
        <v>4600</v>
      </c>
      <c r="N55" s="80"/>
      <c r="O55" s="80">
        <v>0</v>
      </c>
      <c r="P55" s="80">
        <f>D55</f>
        <v>4600</v>
      </c>
      <c r="Q55" s="80">
        <f>D55</f>
        <v>4600</v>
      </c>
    </row>
    <row r="56" spans="1:17" s="67" customFormat="1" ht="12.75" customHeight="1">
      <c r="A56" s="74">
        <v>322</v>
      </c>
      <c r="B56" s="69" t="s">
        <v>41</v>
      </c>
      <c r="C56" s="72"/>
      <c r="D56" s="80">
        <v>5100</v>
      </c>
      <c r="E56" s="80"/>
      <c r="F56" s="80">
        <v>0</v>
      </c>
      <c r="G56" s="80"/>
      <c r="H56" s="80">
        <v>0</v>
      </c>
      <c r="I56" s="80"/>
      <c r="J56" s="80">
        <v>0</v>
      </c>
      <c r="K56" s="80"/>
      <c r="L56" s="80">
        <v>0</v>
      </c>
      <c r="M56" s="80">
        <v>5100</v>
      </c>
      <c r="N56" s="80"/>
      <c r="O56" s="80">
        <v>0</v>
      </c>
      <c r="P56" s="80">
        <f>D56</f>
        <v>5100</v>
      </c>
      <c r="Q56" s="80">
        <f>D56</f>
        <v>5100</v>
      </c>
    </row>
    <row r="57" spans="1:17" s="67" customFormat="1" ht="12.75" customHeight="1">
      <c r="A57" s="74">
        <v>323</v>
      </c>
      <c r="B57" s="69" t="s">
        <v>42</v>
      </c>
      <c r="C57" s="72"/>
      <c r="D57" s="80">
        <v>1800</v>
      </c>
      <c r="E57" s="80"/>
      <c r="F57" s="80">
        <v>0</v>
      </c>
      <c r="G57" s="80"/>
      <c r="H57" s="80">
        <v>0</v>
      </c>
      <c r="I57" s="80"/>
      <c r="J57" s="80">
        <v>0</v>
      </c>
      <c r="K57" s="80"/>
      <c r="L57" s="80">
        <v>0</v>
      </c>
      <c r="M57" s="80">
        <v>1800</v>
      </c>
      <c r="N57" s="80"/>
      <c r="O57" s="80">
        <v>0</v>
      </c>
      <c r="P57" s="80">
        <f>D57</f>
        <v>1800</v>
      </c>
      <c r="Q57" s="80">
        <f>D57</f>
        <v>1800</v>
      </c>
    </row>
    <row r="58" spans="1:17" s="67" customFormat="1" ht="12.75" customHeight="1">
      <c r="A58" s="74">
        <v>329</v>
      </c>
      <c r="B58" s="69" t="s">
        <v>51</v>
      </c>
      <c r="C58" s="72"/>
      <c r="D58" s="80">
        <v>500</v>
      </c>
      <c r="E58" s="80"/>
      <c r="F58" s="80">
        <v>0</v>
      </c>
      <c r="G58" s="80"/>
      <c r="H58" s="80">
        <v>0</v>
      </c>
      <c r="I58" s="80"/>
      <c r="J58" s="80">
        <v>0</v>
      </c>
      <c r="K58" s="80"/>
      <c r="L58" s="80">
        <v>0</v>
      </c>
      <c r="M58" s="80">
        <v>500</v>
      </c>
      <c r="N58" s="80"/>
      <c r="O58" s="80">
        <v>0</v>
      </c>
      <c r="P58" s="80">
        <f>D58</f>
        <v>500</v>
      </c>
      <c r="Q58" s="80">
        <f>D58</f>
        <v>500</v>
      </c>
    </row>
    <row r="59" spans="1:17" s="67" customFormat="1" ht="12.75" customHeight="1">
      <c r="A59" s="100" t="s">
        <v>66</v>
      </c>
      <c r="B59" s="100"/>
      <c r="C59" s="72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1:17" s="67" customFormat="1" ht="12.75" customHeight="1">
      <c r="A60" s="74"/>
      <c r="B60" s="69" t="s">
        <v>52</v>
      </c>
      <c r="C60" s="72"/>
      <c r="D60" s="79">
        <v>26000</v>
      </c>
      <c r="E60" s="79">
        <f aca="true" t="shared" si="17" ref="E60:Q60">SUM(E61,E68)</f>
        <v>0</v>
      </c>
      <c r="F60" s="79">
        <v>2500</v>
      </c>
      <c r="G60" s="79">
        <f t="shared" si="17"/>
        <v>0</v>
      </c>
      <c r="H60" s="79">
        <v>0</v>
      </c>
      <c r="I60" s="79">
        <f t="shared" si="17"/>
        <v>0</v>
      </c>
      <c r="J60" s="79">
        <v>0</v>
      </c>
      <c r="K60" s="79">
        <f t="shared" si="17"/>
        <v>0</v>
      </c>
      <c r="L60" s="79">
        <f t="shared" si="17"/>
        <v>20000</v>
      </c>
      <c r="M60" s="79">
        <f t="shared" si="17"/>
        <v>3500</v>
      </c>
      <c r="N60" s="79">
        <f t="shared" si="17"/>
        <v>0</v>
      </c>
      <c r="O60" s="79">
        <v>0</v>
      </c>
      <c r="P60" s="79">
        <f t="shared" si="17"/>
        <v>26000</v>
      </c>
      <c r="Q60" s="79">
        <f t="shared" si="17"/>
        <v>26000</v>
      </c>
    </row>
    <row r="61" spans="1:17" s="67" customFormat="1" ht="12.75" customHeight="1">
      <c r="A61" s="68">
        <v>3</v>
      </c>
      <c r="B61" s="73" t="s">
        <v>50</v>
      </c>
      <c r="C61" s="72"/>
      <c r="D61" s="79">
        <v>23500</v>
      </c>
      <c r="E61" s="79"/>
      <c r="F61" s="79">
        <v>0</v>
      </c>
      <c r="G61" s="79">
        <f aca="true" t="shared" si="18" ref="G61:N61">SUM(G63:G66)</f>
        <v>0</v>
      </c>
      <c r="H61" s="79">
        <v>0</v>
      </c>
      <c r="I61" s="79">
        <f t="shared" si="18"/>
        <v>0</v>
      </c>
      <c r="J61" s="79">
        <v>0</v>
      </c>
      <c r="K61" s="79">
        <f t="shared" si="18"/>
        <v>0</v>
      </c>
      <c r="L61" s="79">
        <f t="shared" si="18"/>
        <v>20000</v>
      </c>
      <c r="M61" s="79">
        <v>3500</v>
      </c>
      <c r="N61" s="79">
        <f t="shared" si="18"/>
        <v>0</v>
      </c>
      <c r="O61" s="79">
        <v>0</v>
      </c>
      <c r="P61" s="79">
        <f>D61</f>
        <v>23500</v>
      </c>
      <c r="Q61" s="79">
        <f aca="true" t="shared" si="19" ref="Q61:Q66">D61</f>
        <v>23500</v>
      </c>
    </row>
    <row r="62" spans="1:17" s="67" customFormat="1" ht="12.75" customHeight="1">
      <c r="A62" s="68">
        <v>32</v>
      </c>
      <c r="B62" s="73" t="s">
        <v>59</v>
      </c>
      <c r="C62" s="72"/>
      <c r="D62" s="79">
        <v>23500</v>
      </c>
      <c r="E62" s="79"/>
      <c r="F62" s="79">
        <v>0</v>
      </c>
      <c r="G62" s="79"/>
      <c r="H62" s="79">
        <v>0</v>
      </c>
      <c r="I62" s="79"/>
      <c r="J62" s="79">
        <v>0</v>
      </c>
      <c r="K62" s="79"/>
      <c r="L62" s="79">
        <f>SUM(L63:L66)</f>
        <v>20000</v>
      </c>
      <c r="M62" s="79">
        <v>3500</v>
      </c>
      <c r="N62" s="79"/>
      <c r="O62" s="79">
        <v>0</v>
      </c>
      <c r="P62" s="79">
        <f>L62</f>
        <v>20000</v>
      </c>
      <c r="Q62" s="79">
        <f t="shared" si="19"/>
        <v>23500</v>
      </c>
    </row>
    <row r="63" spans="1:17" s="67" customFormat="1" ht="12.75" customHeight="1">
      <c r="A63" s="74">
        <v>321</v>
      </c>
      <c r="B63" s="69" t="s">
        <v>40</v>
      </c>
      <c r="C63" s="72"/>
      <c r="D63" s="80">
        <v>3500</v>
      </c>
      <c r="E63" s="80"/>
      <c r="F63" s="80">
        <v>0</v>
      </c>
      <c r="G63" s="80"/>
      <c r="H63" s="80">
        <v>0</v>
      </c>
      <c r="I63" s="80"/>
      <c r="J63" s="80">
        <v>0</v>
      </c>
      <c r="K63" s="80"/>
      <c r="L63" s="80">
        <v>0</v>
      </c>
      <c r="M63" s="80">
        <v>3500</v>
      </c>
      <c r="N63" s="80"/>
      <c r="O63" s="80">
        <v>0</v>
      </c>
      <c r="P63" s="80">
        <f>D63</f>
        <v>3500</v>
      </c>
      <c r="Q63" s="80">
        <f t="shared" si="19"/>
        <v>3500</v>
      </c>
    </row>
    <row r="64" spans="1:17" s="67" customFormat="1" ht="12.75">
      <c r="A64" s="74">
        <v>322</v>
      </c>
      <c r="B64" s="69" t="s">
        <v>41</v>
      </c>
      <c r="C64" s="72"/>
      <c r="D64" s="80">
        <v>0</v>
      </c>
      <c r="E64" s="80"/>
      <c r="F64" s="80">
        <v>0</v>
      </c>
      <c r="G64" s="80"/>
      <c r="H64" s="80">
        <v>0</v>
      </c>
      <c r="I64" s="80"/>
      <c r="J64" s="80">
        <v>0</v>
      </c>
      <c r="K64" s="80"/>
      <c r="L64" s="80">
        <v>0</v>
      </c>
      <c r="M64" s="80">
        <v>0</v>
      </c>
      <c r="N64" s="80"/>
      <c r="O64" s="80">
        <v>0</v>
      </c>
      <c r="P64" s="80">
        <f>D64</f>
        <v>0</v>
      </c>
      <c r="Q64" s="80">
        <f t="shared" si="19"/>
        <v>0</v>
      </c>
    </row>
    <row r="65" spans="1:17" s="67" customFormat="1" ht="12.75" customHeight="1">
      <c r="A65" s="74">
        <v>323</v>
      </c>
      <c r="B65" s="69" t="s">
        <v>42</v>
      </c>
      <c r="C65" s="72"/>
      <c r="D65" s="80">
        <v>9000</v>
      </c>
      <c r="E65" s="80"/>
      <c r="F65" s="80">
        <v>0</v>
      </c>
      <c r="G65" s="80"/>
      <c r="H65" s="80">
        <v>0</v>
      </c>
      <c r="I65" s="80"/>
      <c r="J65" s="80">
        <v>0</v>
      </c>
      <c r="K65" s="80"/>
      <c r="L65" s="80">
        <v>9000</v>
      </c>
      <c r="M65" s="80">
        <v>0</v>
      </c>
      <c r="N65" s="80"/>
      <c r="O65" s="80">
        <v>0</v>
      </c>
      <c r="P65" s="80">
        <f>D65</f>
        <v>9000</v>
      </c>
      <c r="Q65" s="80">
        <f t="shared" si="19"/>
        <v>9000</v>
      </c>
    </row>
    <row r="66" spans="1:17" s="67" customFormat="1" ht="12.75" customHeight="1">
      <c r="A66" s="74">
        <v>329</v>
      </c>
      <c r="B66" s="69" t="s">
        <v>51</v>
      </c>
      <c r="C66" s="70"/>
      <c r="D66" s="80">
        <v>11000</v>
      </c>
      <c r="E66" s="80"/>
      <c r="F66" s="80">
        <v>0</v>
      </c>
      <c r="G66" s="80"/>
      <c r="H66" s="80">
        <v>0</v>
      </c>
      <c r="I66" s="80"/>
      <c r="J66" s="80">
        <v>0</v>
      </c>
      <c r="K66" s="80"/>
      <c r="L66" s="80">
        <v>11000</v>
      </c>
      <c r="M66" s="80">
        <v>0</v>
      </c>
      <c r="N66" s="80"/>
      <c r="O66" s="80">
        <v>0</v>
      </c>
      <c r="P66" s="80">
        <f>D66</f>
        <v>11000</v>
      </c>
      <c r="Q66" s="80">
        <f t="shared" si="19"/>
        <v>11000</v>
      </c>
    </row>
    <row r="67" spans="1:17" s="67" customFormat="1" ht="12.75" customHeight="1">
      <c r="A67" s="68" t="s">
        <v>70</v>
      </c>
      <c r="B67" s="82" t="s">
        <v>73</v>
      </c>
      <c r="C67" s="72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1:17" s="67" customFormat="1" ht="12.75" customHeight="1">
      <c r="A68" s="68">
        <v>4</v>
      </c>
      <c r="B68" s="81" t="s">
        <v>62</v>
      </c>
      <c r="C68" s="72"/>
      <c r="D68" s="79">
        <f>D70</f>
        <v>2500</v>
      </c>
      <c r="E68" s="79"/>
      <c r="F68" s="79">
        <v>2500</v>
      </c>
      <c r="G68" s="79"/>
      <c r="H68" s="79">
        <v>0</v>
      </c>
      <c r="I68" s="79"/>
      <c r="J68" s="79">
        <v>0</v>
      </c>
      <c r="K68" s="79"/>
      <c r="L68" s="79">
        <v>0</v>
      </c>
      <c r="M68" s="79">
        <v>0</v>
      </c>
      <c r="N68" s="79"/>
      <c r="O68" s="79">
        <v>0</v>
      </c>
      <c r="P68" s="79">
        <f>D70</f>
        <v>2500</v>
      </c>
      <c r="Q68" s="79">
        <f>D70</f>
        <v>2500</v>
      </c>
    </row>
    <row r="69" spans="1:17" s="67" customFormat="1" ht="12.75" customHeight="1">
      <c r="A69" s="68">
        <v>42</v>
      </c>
      <c r="B69" s="73" t="s">
        <v>61</v>
      </c>
      <c r="C69" s="72"/>
      <c r="D69" s="79">
        <f>D70</f>
        <v>2500</v>
      </c>
      <c r="E69" s="79"/>
      <c r="F69" s="79">
        <v>2500</v>
      </c>
      <c r="G69" s="79"/>
      <c r="H69" s="79">
        <v>0</v>
      </c>
      <c r="I69" s="79"/>
      <c r="J69" s="79">
        <v>0</v>
      </c>
      <c r="K69" s="79"/>
      <c r="L69" s="79">
        <v>0</v>
      </c>
      <c r="M69" s="79">
        <v>0</v>
      </c>
      <c r="N69" s="79"/>
      <c r="O69" s="79">
        <v>0</v>
      </c>
      <c r="P69" s="79">
        <f>D69</f>
        <v>2500</v>
      </c>
      <c r="Q69" s="79">
        <f>D69</f>
        <v>2500</v>
      </c>
    </row>
    <row r="70" spans="1:17" s="67" customFormat="1" ht="12.75" customHeight="1">
      <c r="A70" s="74">
        <v>422</v>
      </c>
      <c r="B70" s="69" t="s">
        <v>49</v>
      </c>
      <c r="C70" s="70"/>
      <c r="D70" s="80">
        <v>2500</v>
      </c>
      <c r="E70" s="79"/>
      <c r="F70" s="80">
        <v>2500</v>
      </c>
      <c r="G70" s="80"/>
      <c r="H70" s="80">
        <v>0</v>
      </c>
      <c r="I70" s="80"/>
      <c r="J70" s="80">
        <v>0</v>
      </c>
      <c r="K70" s="80"/>
      <c r="L70" s="80">
        <v>0</v>
      </c>
      <c r="M70" s="80">
        <v>0</v>
      </c>
      <c r="N70" s="80"/>
      <c r="O70" s="80">
        <v>0</v>
      </c>
      <c r="P70" s="80">
        <f>D70</f>
        <v>2500</v>
      </c>
      <c r="Q70" s="80">
        <f>D70</f>
        <v>2500</v>
      </c>
    </row>
    <row r="71" spans="1:17" ht="12.75">
      <c r="A71" s="77"/>
      <c r="B71" s="75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46" t="s">
        <v>85</v>
      </c>
      <c r="B72" s="75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46" t="s">
        <v>86</v>
      </c>
      <c r="B73" s="47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 t="s">
        <v>75</v>
      </c>
      <c r="N73" s="49"/>
      <c r="O73" s="49"/>
      <c r="P73" s="49"/>
      <c r="Q73" s="49"/>
    </row>
    <row r="74" spans="1:17" s="67" customFormat="1" ht="12.75">
      <c r="A74" s="46" t="s">
        <v>88</v>
      </c>
      <c r="B74" s="75"/>
      <c r="C74" s="48"/>
      <c r="D74" s="48"/>
      <c r="E74" s="49"/>
      <c r="F74" s="49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17" ht="12.75">
      <c r="A75" s="77"/>
      <c r="B75" s="47"/>
      <c r="C75" s="49"/>
      <c r="D75" s="49"/>
      <c r="E75" s="48"/>
      <c r="F75" s="48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76"/>
      <c r="B76" s="75"/>
      <c r="C76" s="48"/>
      <c r="D76" s="48"/>
      <c r="E76" s="48"/>
      <c r="F76" s="48"/>
      <c r="G76" s="49"/>
      <c r="H76" s="49"/>
      <c r="I76" s="49"/>
      <c r="J76" s="49"/>
      <c r="K76" s="49"/>
      <c r="L76" s="49"/>
      <c r="M76" s="105" t="s">
        <v>76</v>
      </c>
      <c r="N76" s="106"/>
      <c r="O76" s="106"/>
      <c r="P76" s="106"/>
      <c r="Q76" s="48"/>
    </row>
    <row r="77" spans="1:17" ht="12.75">
      <c r="A77" s="77"/>
      <c r="B77" s="75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77"/>
      <c r="B78" s="75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s="67" customFormat="1" ht="12.75">
      <c r="A79" s="76"/>
      <c r="B79" s="75"/>
      <c r="C79" s="48"/>
      <c r="D79" s="48"/>
      <c r="E79" s="49"/>
      <c r="F79" s="49"/>
      <c r="G79" s="48"/>
      <c r="H79" s="48"/>
      <c r="I79" s="49"/>
      <c r="J79" s="49"/>
      <c r="K79" s="49"/>
      <c r="L79" s="49"/>
      <c r="M79" s="48"/>
      <c r="N79" s="48"/>
      <c r="O79" s="48"/>
      <c r="P79" s="48"/>
      <c r="Q79" s="48"/>
    </row>
    <row r="80" spans="1:17" ht="12.75">
      <c r="A80" s="77"/>
      <c r="B80" s="47"/>
      <c r="C80" s="49"/>
      <c r="D80" s="49"/>
      <c r="E80" s="48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76"/>
      <c r="B81" s="75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s="67" customFormat="1" ht="12.75" customHeight="1">
      <c r="A82" s="78"/>
      <c r="B82" s="75"/>
      <c r="C82" s="48"/>
      <c r="D82" s="48"/>
      <c r="E82" s="49"/>
      <c r="F82" s="49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1:17" s="67" customFormat="1" ht="12.75">
      <c r="A83" s="76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s="67" customFormat="1" ht="12.75">
      <c r="A84" s="76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1:17" ht="12.75">
      <c r="A85" s="77"/>
      <c r="B85" s="47"/>
      <c r="C85" s="49"/>
      <c r="D85" s="49"/>
      <c r="E85" s="48"/>
      <c r="F85" s="48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77"/>
      <c r="B86" s="75"/>
      <c r="C86" s="49"/>
      <c r="D86" s="49"/>
      <c r="E86" s="49"/>
      <c r="F86" s="49"/>
      <c r="G86" s="49"/>
      <c r="H86" s="49"/>
      <c r="I86" s="48"/>
      <c r="J86" s="48"/>
      <c r="K86" s="49"/>
      <c r="L86" s="49"/>
      <c r="M86" s="49"/>
      <c r="N86" s="49"/>
      <c r="O86" s="49"/>
      <c r="P86" s="49"/>
      <c r="Q86" s="49"/>
    </row>
    <row r="87" spans="1:17" ht="12.75">
      <c r="A87" s="77"/>
      <c r="B87" s="75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s="67" customFormat="1" ht="12.75">
      <c r="A88" s="76"/>
      <c r="B88" s="75"/>
      <c r="C88" s="48"/>
      <c r="D88" s="48"/>
      <c r="E88" s="49"/>
      <c r="F88" s="49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1:17" ht="12.75">
      <c r="A89" s="77"/>
      <c r="B89" s="47"/>
      <c r="C89" s="49"/>
      <c r="D89" s="49"/>
      <c r="E89" s="48"/>
      <c r="F89" s="4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77"/>
      <c r="B90" s="75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77"/>
      <c r="B91" s="75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77"/>
      <c r="B92" s="75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</row>
    <row r="93" spans="1:17" s="67" customFormat="1" ht="12.75">
      <c r="A93" s="76"/>
      <c r="B93" s="75"/>
      <c r="C93" s="48"/>
      <c r="D93" s="48"/>
      <c r="E93" s="49"/>
      <c r="F93" s="49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 ht="12.75">
      <c r="A94" s="77"/>
      <c r="B94" s="47"/>
      <c r="C94" s="49"/>
      <c r="D94" s="49"/>
      <c r="E94" s="48"/>
      <c r="F94" s="4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76"/>
      <c r="B95" s="75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s="67" customFormat="1" ht="12.75" customHeight="1">
      <c r="A96" s="78"/>
      <c r="B96" s="75"/>
      <c r="C96" s="48"/>
      <c r="D96" s="48"/>
      <c r="E96" s="49"/>
      <c r="F96" s="49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1:17" s="67" customFormat="1" ht="12.75">
      <c r="A97" s="7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s="67" customFormat="1" ht="12.75">
      <c r="A98" s="76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1:17" ht="12.75">
      <c r="A99" s="77"/>
      <c r="B99" s="47"/>
      <c r="C99" s="49"/>
      <c r="D99" s="49"/>
      <c r="E99" s="48"/>
      <c r="F99" s="4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77"/>
      <c r="B100" s="75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77"/>
      <c r="B101" s="75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1:17" s="67" customFormat="1" ht="12.75">
      <c r="A102" s="76"/>
      <c r="B102" s="75"/>
      <c r="C102" s="48"/>
      <c r="D102" s="48"/>
      <c r="E102" s="49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</sheetData>
  <sheetProtection selectLockedCells="1" selectUnlockedCells="1"/>
  <mergeCells count="12">
    <mergeCell ref="A36:B36"/>
    <mergeCell ref="A37:B37"/>
    <mergeCell ref="A46:B46"/>
    <mergeCell ref="A52:B52"/>
    <mergeCell ref="A59:B59"/>
    <mergeCell ref="M76:P76"/>
    <mergeCell ref="A1:Q1"/>
    <mergeCell ref="A6:F6"/>
    <mergeCell ref="A7:B7"/>
    <mergeCell ref="A15:B15"/>
    <mergeCell ref="A24:F24"/>
    <mergeCell ref="A25:B25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zima-1</cp:lastModifiedBy>
  <cp:lastPrinted>2016-12-21T12:15:55Z</cp:lastPrinted>
  <dcterms:created xsi:type="dcterms:W3CDTF">2013-09-11T11:00:21Z</dcterms:created>
  <dcterms:modified xsi:type="dcterms:W3CDTF">2016-12-21T12:18:34Z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